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gremien.intern.hessen.de/its/Zentrales-Projektmanagement/VM/Landesstandard/Templates LS/"/>
    </mc:Choice>
  </mc:AlternateContent>
  <bookViews>
    <workbookView xWindow="0" yWindow="0" windowWidth="23256" windowHeight="9576" activeTab="4"/>
  </bookViews>
  <sheets>
    <sheet name="Anleitung" sheetId="4" r:id="rId1"/>
    <sheet name="Dokument-Info" sheetId="5" r:id="rId2"/>
    <sheet name="beauftragte Ressourcen" sheetId="3" r:id="rId3"/>
    <sheet name="Planübersicht" sheetId="1" r:id="rId4"/>
    <sheet name="Datengrundlage" sheetId="2" r:id="rId5"/>
  </sheets>
  <definedNames>
    <definedName name="_xlnm.Print_Area" localSheetId="2">'beauftragte Ressourcen'!$B$13</definedName>
    <definedName name="_xlnm.Print_Area" localSheetId="4">Datengrundlage!$D$8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5" i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4" i="3"/>
  <c r="A9" i="3" l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8" i="3"/>
  <c r="A5" i="3"/>
  <c r="A6" i="3"/>
  <c r="A7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4" i="3"/>
  <c r="H5" i="1"/>
  <c r="F2" i="1"/>
  <c r="K5" i="1" s="1"/>
  <c r="I5" i="1" l="1"/>
  <c r="H10" i="1"/>
  <c r="H6" i="1"/>
  <c r="H7" i="1"/>
  <c r="L7" i="1" s="1"/>
  <c r="M7" i="1" s="1"/>
  <c r="H8" i="1"/>
  <c r="I23" i="3" s="1"/>
  <c r="H9" i="1"/>
  <c r="I9" i="1" s="1"/>
  <c r="H11" i="1"/>
  <c r="I11" i="1" s="1"/>
  <c r="H12" i="1"/>
  <c r="H13" i="1"/>
  <c r="J13" i="1" s="1"/>
  <c r="H14" i="1"/>
  <c r="L14" i="1" s="1"/>
  <c r="H15" i="1"/>
  <c r="I15" i="1" s="1"/>
  <c r="H16" i="1"/>
  <c r="J16" i="1" s="1"/>
  <c r="H17" i="1"/>
  <c r="J17" i="1" s="1"/>
  <c r="H18" i="1"/>
  <c r="L18" i="1" s="1"/>
  <c r="H19" i="1"/>
  <c r="I19" i="1" s="1"/>
  <c r="H20" i="1"/>
  <c r="J20" i="1" s="1"/>
  <c r="H21" i="1"/>
  <c r="J21" i="1" s="1"/>
  <c r="H22" i="1"/>
  <c r="L22" i="1" s="1"/>
  <c r="H23" i="1"/>
  <c r="I23" i="1" s="1"/>
  <c r="H24" i="1"/>
  <c r="J24" i="1" s="1"/>
  <c r="H25" i="1"/>
  <c r="J25" i="1" s="1"/>
  <c r="H26" i="1"/>
  <c r="L26" i="1" s="1"/>
  <c r="H27" i="1"/>
  <c r="I27" i="1" s="1"/>
  <c r="H28" i="1"/>
  <c r="J28" i="1" s="1"/>
  <c r="H29" i="1"/>
  <c r="J29" i="1" s="1"/>
  <c r="H30" i="1"/>
  <c r="L30" i="1" s="1"/>
  <c r="H31" i="1"/>
  <c r="I31" i="1" s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K9" i="1"/>
  <c r="I24" i="3" l="1"/>
  <c r="I21" i="3"/>
  <c r="I4" i="3"/>
  <c r="K4" i="3" s="1"/>
  <c r="I12" i="3"/>
  <c r="I14" i="3"/>
  <c r="I30" i="3"/>
  <c r="I8" i="3"/>
  <c r="I9" i="3"/>
  <c r="I25" i="3"/>
  <c r="I11" i="3"/>
  <c r="I20" i="3"/>
  <c r="I18" i="3"/>
  <c r="I7" i="3"/>
  <c r="I16" i="3"/>
  <c r="I13" i="3"/>
  <c r="I29" i="3"/>
  <c r="I19" i="3"/>
  <c r="I28" i="3"/>
  <c r="I22" i="3"/>
  <c r="I15" i="3"/>
  <c r="I17" i="3"/>
  <c r="I6" i="3"/>
  <c r="I27" i="3"/>
  <c r="I10" i="3"/>
  <c r="I26" i="3"/>
  <c r="I5" i="3"/>
  <c r="J12" i="1"/>
  <c r="I6" i="1"/>
  <c r="I7" i="1"/>
  <c r="L8" i="1"/>
  <c r="M8" i="1" s="1"/>
  <c r="L5" i="1"/>
  <c r="M5" i="1" s="1"/>
  <c r="J5" i="1"/>
  <c r="L17" i="1"/>
  <c r="I22" i="1"/>
  <c r="J23" i="1"/>
  <c r="J19" i="1"/>
  <c r="L29" i="1"/>
  <c r="L13" i="1"/>
  <c r="I18" i="1"/>
  <c r="J31" i="1"/>
  <c r="J15" i="1"/>
  <c r="L25" i="1"/>
  <c r="I30" i="1"/>
  <c r="I14" i="1"/>
  <c r="J27" i="1"/>
  <c r="J11" i="1"/>
  <c r="L21" i="1"/>
  <c r="I26" i="1"/>
  <c r="J30" i="1"/>
  <c r="J26" i="1"/>
  <c r="J22" i="1"/>
  <c r="J18" i="1"/>
  <c r="J14" i="1"/>
  <c r="J8" i="1"/>
  <c r="L28" i="1"/>
  <c r="L24" i="1"/>
  <c r="L20" i="1"/>
  <c r="L16" i="1"/>
  <c r="L12" i="1"/>
  <c r="M12" i="1" s="1"/>
  <c r="L6" i="1"/>
  <c r="M6" i="1" s="1"/>
  <c r="I29" i="1"/>
  <c r="I25" i="1"/>
  <c r="I21" i="1"/>
  <c r="I17" i="1"/>
  <c r="I13" i="1"/>
  <c r="I8" i="1"/>
  <c r="L9" i="1"/>
  <c r="M9" i="1" s="1"/>
  <c r="J7" i="1"/>
  <c r="L31" i="1"/>
  <c r="L27" i="1"/>
  <c r="L23" i="1"/>
  <c r="L19" i="1"/>
  <c r="L15" i="1"/>
  <c r="L11" i="1"/>
  <c r="M11" i="1" s="1"/>
  <c r="I28" i="1"/>
  <c r="I24" i="1"/>
  <c r="I20" i="1"/>
  <c r="I16" i="1"/>
  <c r="I12" i="1"/>
  <c r="J6" i="1"/>
  <c r="I10" i="1"/>
  <c r="J10" i="1"/>
  <c r="L10" i="1"/>
  <c r="M10" i="1" s="1"/>
  <c r="J9" i="1"/>
  <c r="K28" i="1"/>
  <c r="K24" i="1"/>
  <c r="K16" i="1"/>
  <c r="K12" i="1"/>
  <c r="K8" i="1"/>
  <c r="K31" i="1"/>
  <c r="K27" i="1"/>
  <c r="K23" i="1"/>
  <c r="K19" i="1"/>
  <c r="K15" i="1"/>
  <c r="K11" i="1"/>
  <c r="K7" i="1"/>
  <c r="K20" i="1"/>
  <c r="K30" i="1"/>
  <c r="K26" i="1"/>
  <c r="K22" i="1"/>
  <c r="K18" i="1"/>
  <c r="K14" i="1"/>
  <c r="K10" i="1"/>
  <c r="K29" i="1"/>
  <c r="K25" i="1"/>
  <c r="K21" i="1"/>
  <c r="K17" i="1"/>
  <c r="K13" i="1"/>
  <c r="K26" i="3" l="1"/>
  <c r="K30" i="3"/>
  <c r="K28" i="3"/>
  <c r="K9" i="3"/>
  <c r="K15" i="3"/>
  <c r="K13" i="3"/>
  <c r="K19" i="3"/>
  <c r="K17" i="3"/>
  <c r="K23" i="3"/>
  <c r="K8" i="3"/>
  <c r="K25" i="3"/>
  <c r="K12" i="3"/>
  <c r="K29" i="3"/>
  <c r="K20" i="3"/>
  <c r="K16" i="3"/>
  <c r="K5" i="3"/>
  <c r="K27" i="3"/>
  <c r="K11" i="3"/>
  <c r="K6" i="3"/>
  <c r="K7" i="3"/>
  <c r="K10" i="3"/>
  <c r="K24" i="3"/>
  <c r="K14" i="3"/>
  <c r="K21" i="3"/>
  <c r="K18" i="3"/>
  <c r="K22" i="3"/>
  <c r="J19" i="3"/>
  <c r="L19" i="3" s="1"/>
  <c r="J21" i="3"/>
  <c r="L21" i="3" s="1"/>
  <c r="J5" i="3"/>
  <c r="L5" i="3" s="1"/>
  <c r="J23" i="3"/>
  <c r="L23" i="3" s="1"/>
  <c r="J14" i="3"/>
  <c r="L14" i="3" s="1"/>
  <c r="J10" i="3"/>
  <c r="L10" i="3" s="1"/>
  <c r="J16" i="3"/>
  <c r="L16" i="3" s="1"/>
  <c r="J20" i="3"/>
  <c r="L20" i="3" s="1"/>
  <c r="J7" i="3"/>
  <c r="L7" i="3" s="1"/>
  <c r="J11" i="3"/>
  <c r="L11" i="3" s="1"/>
  <c r="J6" i="3"/>
  <c r="L6" i="3" s="1"/>
  <c r="J17" i="3"/>
  <c r="L17" i="3" s="1"/>
  <c r="J27" i="3"/>
  <c r="L27" i="3" s="1"/>
  <c r="J28" i="3"/>
  <c r="L28" i="3" s="1"/>
  <c r="J12" i="3"/>
  <c r="L12" i="3" s="1"/>
  <c r="J18" i="3"/>
  <c r="L18" i="3" s="1"/>
  <c r="J26" i="3"/>
  <c r="L26" i="3" s="1"/>
  <c r="J29" i="3"/>
  <c r="L29" i="3" s="1"/>
  <c r="J13" i="3"/>
  <c r="L13" i="3" s="1"/>
  <c r="J15" i="3"/>
  <c r="L15" i="3" s="1"/>
  <c r="J24" i="3"/>
  <c r="L24" i="3" s="1"/>
  <c r="J8" i="3"/>
  <c r="L8" i="3" s="1"/>
  <c r="J4" i="3"/>
  <c r="J22" i="3"/>
  <c r="L22" i="3" s="1"/>
  <c r="J25" i="3"/>
  <c r="L25" i="3" s="1"/>
  <c r="J9" i="3"/>
  <c r="L9" i="3" s="1"/>
  <c r="J30" i="3"/>
  <c r="L30" i="3" s="1"/>
  <c r="M2" i="1"/>
  <c r="L4" i="3" l="1"/>
  <c r="G2" i="1"/>
  <c r="K2" i="1" l="1"/>
</calcChain>
</file>

<file path=xl/comments1.xml><?xml version="1.0" encoding="utf-8"?>
<comments xmlns="http://schemas.openxmlformats.org/spreadsheetml/2006/main">
  <authors>
    <author>Rickhaus, Dagmar (HZD)</author>
  </authors>
  <commentList>
    <comment ref="H3" authorId="0" shapeId="0">
      <text>
        <r>
          <rPr>
            <sz val="9"/>
            <color indexed="81"/>
            <rFont val="Segoe UI"/>
            <family val="2"/>
          </rPr>
          <t>Information als Grundlage für den Projektplan</t>
        </r>
      </text>
    </comment>
  </commentList>
</comments>
</file>

<file path=xl/comments2.xml><?xml version="1.0" encoding="utf-8"?>
<comments xmlns="http://schemas.openxmlformats.org/spreadsheetml/2006/main">
  <authors>
    <author>Rabuza, Kristina (HZD)</author>
    <author>Rickhaus, Dagmar (HZD)</author>
  </authors>
  <commentList>
    <comment ref="G4" authorId="0" shapeId="0">
      <text>
        <r>
          <rPr>
            <sz val="9"/>
            <color indexed="81"/>
            <rFont val="Segoe UI"/>
            <family val="2"/>
          </rPr>
          <t>Hier werden die Stunden für die Ressource zum AP eingetragen.</t>
        </r>
      </text>
    </comment>
    <comment ref="H4" authorId="1" shapeId="0">
      <text>
        <r>
          <rPr>
            <sz val="9"/>
            <color indexed="81"/>
            <rFont val="Segoe UI"/>
            <family val="2"/>
          </rPr>
          <t xml:space="preserve">Hier findet ein Abgleich statt, ob die für das AP erfasste Person zum beauftragten Profil passt.
Ist der Ableich negativ, werden die folgenden Zellen der Zeile nicht automatisch gefüllt. 
</t>
        </r>
        <r>
          <rPr>
            <b/>
            <sz val="9"/>
            <color indexed="81"/>
            <rFont val="Segoe UI"/>
            <family val="2"/>
          </rPr>
          <t>Name zum Profil ist zu prüfen!</t>
        </r>
      </text>
    </comment>
    <comment ref="J4" authorId="1" shapeId="0">
      <text>
        <r>
          <rPr>
            <sz val="9"/>
            <color indexed="81"/>
            <rFont val="Segoe UI"/>
            <family val="2"/>
          </rPr>
          <t>Information als Grundlage für den Projektplan</t>
        </r>
      </text>
    </comment>
  </commentList>
</comments>
</file>

<file path=xl/sharedStrings.xml><?xml version="1.0" encoding="utf-8"?>
<sst xmlns="http://schemas.openxmlformats.org/spreadsheetml/2006/main" count="121" uniqueCount="116">
  <si>
    <t>Profil</t>
  </si>
  <si>
    <t>Senior Projektleitung</t>
  </si>
  <si>
    <t>Projektleitung</t>
  </si>
  <si>
    <t>Junior Projektleitung</t>
  </si>
  <si>
    <t>Profil 1</t>
  </si>
  <si>
    <t>Profil 2</t>
  </si>
  <si>
    <t>Profil 3</t>
  </si>
  <si>
    <t>Profil 4</t>
  </si>
  <si>
    <t>Profil 5</t>
  </si>
  <si>
    <t>Profil 6</t>
  </si>
  <si>
    <t>Profil 7</t>
  </si>
  <si>
    <t>Profil 8</t>
  </si>
  <si>
    <t>Profil 9</t>
  </si>
  <si>
    <t>Anteil an Gesamt-
stunden</t>
  </si>
  <si>
    <t>Std.satz</t>
  </si>
  <si>
    <t>Summen</t>
  </si>
  <si>
    <t>PMO</t>
  </si>
  <si>
    <t>int / ext</t>
  </si>
  <si>
    <t>intern</t>
  </si>
  <si>
    <t>extern</t>
  </si>
  <si>
    <t>Name</t>
  </si>
  <si>
    <t>Vorbereitung</t>
  </si>
  <si>
    <t>Initialisierung</t>
  </si>
  <si>
    <t>Durchführung</t>
  </si>
  <si>
    <t>Verfügbarkeit</t>
  </si>
  <si>
    <t>int/ext</t>
  </si>
  <si>
    <t>Phase</t>
  </si>
  <si>
    <t>Projektabschluss</t>
  </si>
  <si>
    <t>Ressourcenart</t>
  </si>
  <si>
    <t>int. Personalressource</t>
  </si>
  <si>
    <t>ext. Personalressource</t>
  </si>
  <si>
    <t>Arbeitspaket/
Aufgabe</t>
  </si>
  <si>
    <t>PSP-Code</t>
  </si>
  <si>
    <t>geplante Gesamtdauer in PT</t>
  </si>
  <si>
    <t>Projektphase</t>
  </si>
  <si>
    <t>Verfüg-
barkeit</t>
  </si>
  <si>
    <t>Verfügbare / beauftragte Personalressourcen</t>
  </si>
  <si>
    <t>Stundensatz</t>
  </si>
  <si>
    <t>1. Planung der benötigten Ressourcen pro Phase</t>
  </si>
  <si>
    <t>2. beauftragte Ressource zuweisen</t>
  </si>
  <si>
    <t>geplante 
Stunden</t>
  </si>
  <si>
    <t>Ressourcen-Profilzuordnung (zur Datenprüfung)</t>
  </si>
  <si>
    <t>voraussichtliche
Kosten</t>
  </si>
  <si>
    <t>Name (Nachname, Vorname)</t>
  </si>
  <si>
    <t>Ablauf:</t>
  </si>
  <si>
    <t>1. Register "Datengrundlage":</t>
  </si>
  <si>
    <t>hier sind für alle Dropdown-Felder die zur Auswahl stehenden Begriffe hinterlegt.
Sie können an die Projektgegebenheiten angepasst oder vervollständigt werden.</t>
  </si>
  <si>
    <t>2. Register "Planübersicht":</t>
  </si>
  <si>
    <t xml:space="preserve">3. Register "beauftragte Ressourcen" </t>
  </si>
  <si>
    <t xml:space="preserve">4. Register "Planübersicht": </t>
  </si>
  <si>
    <t>Legende</t>
  </si>
  <si>
    <t>hier werden auf Arbeitspaket- oder Phasenebene die eingeplanten Ressourcen als Profil eingetragen. Dazu zunächst Spalte A bis D ausfüllen.</t>
  </si>
  <si>
    <t>verbleibende Stunden</t>
  </si>
  <si>
    <t>beauftragte Stunden gesamt</t>
  </si>
  <si>
    <t>Verfügbarkeit
pro 
Woche</t>
  </si>
  <si>
    <t>beauftragte PT 
gesamt</t>
  </si>
  <si>
    <t>Platzhalter 1</t>
  </si>
  <si>
    <t>Platzhalter 2</t>
  </si>
  <si>
    <t>Platzhalter 3</t>
  </si>
  <si>
    <t>Platzhalter 4</t>
  </si>
  <si>
    <t>Platzhalter 5</t>
  </si>
  <si>
    <t>Platzhalter 6</t>
  </si>
  <si>
    <t>Platzhalter 7</t>
  </si>
  <si>
    <t>Platzhalter 8</t>
  </si>
  <si>
    <t>Platzhalter 9</t>
  </si>
  <si>
    <t>Platzhalter 10</t>
  </si>
  <si>
    <t>Platzhalter 11</t>
  </si>
  <si>
    <t>Platzhalter 12</t>
  </si>
  <si>
    <t>Platzhalter 13</t>
  </si>
  <si>
    <t>Platzhalter 14</t>
  </si>
  <si>
    <t>Platzhalter 15</t>
  </si>
  <si>
    <t>Platzhalter 16</t>
  </si>
  <si>
    <t>Platzhalter 17</t>
  </si>
  <si>
    <t>Platzhalter 18</t>
  </si>
  <si>
    <t>Platzhalter 19</t>
  </si>
  <si>
    <t>Platzhalter 20</t>
  </si>
  <si>
    <t>Platzhalter 21</t>
  </si>
  <si>
    <t>verbleibende PT</t>
  </si>
  <si>
    <t>verplante 
PT
gesamt</t>
  </si>
  <si>
    <t>verplante 
Stunden
gesamt</t>
  </si>
  <si>
    <t>Sperrvermerk</t>
  </si>
  <si>
    <t>Für den projektinternen Gebrauch</t>
  </si>
  <si>
    <t>Redaktion</t>
  </si>
  <si>
    <t>Klasse</t>
  </si>
  <si>
    <t>Dateiname</t>
  </si>
  <si>
    <t>Anzahl Register</t>
  </si>
  <si>
    <t>Dokumentenstatus und -freigabe</t>
  </si>
  <si>
    <t>Datum</t>
  </si>
  <si>
    <t>Name und Abteilung/Firma</t>
  </si>
  <si>
    <t>Entwurf</t>
  </si>
  <si>
    <t>QS-Prüfung</t>
  </si>
  <si>
    <t>Freigabe</t>
  </si>
  <si>
    <t>Versionsnr.</t>
  </si>
  <si>
    <t>Status</t>
  </si>
  <si>
    <t>Änderung/Bemerkung</t>
  </si>
  <si>
    <t>Hinweis</t>
  </si>
  <si>
    <t>Platzhalter 22</t>
  </si>
  <si>
    <t>Platzhalter 23</t>
  </si>
  <si>
    <t>Platzhalter 24</t>
  </si>
  <si>
    <t>Platzhalter 25</t>
  </si>
  <si>
    <t>Platzhalter 26</t>
  </si>
  <si>
    <t>Platzhalter 27</t>
  </si>
  <si>
    <t>Dokumenteninformationen</t>
  </si>
  <si>
    <r>
      <t>Benötigte Profile erfassen und mit Personenzuordnungen (sukzessive) ergänzen. Solange eine Beauftragung keine namentliche Zuordnung (Spalte B) hat, kann sie durch Platzhalter wie z. B.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nn oder</t>
    </r>
    <r>
      <rPr>
        <i/>
        <sz val="12"/>
        <color rgb="FF000000"/>
        <rFont val="Arial"/>
        <family val="2"/>
      </rPr>
      <t xml:space="preserve"> MA, Fa. xy</t>
    </r>
    <r>
      <rPr>
        <sz val="12"/>
        <color rgb="FF000000"/>
        <rFont val="Arial"/>
        <family val="2"/>
      </rPr>
      <t xml:space="preserve"> ersetzt werden.  </t>
    </r>
  </si>
  <si>
    <t>Änderungsnachweis</t>
  </si>
  <si>
    <t>Bearbeiter*in</t>
  </si>
  <si>
    <t>Programm-Manager*in</t>
  </si>
  <si>
    <t>Verfahrensspezialist*in</t>
  </si>
  <si>
    <t>Senior Verfahrensspezialist*in</t>
  </si>
  <si>
    <t>Entwickler*in</t>
  </si>
  <si>
    <t>Junior Entwickler*in</t>
  </si>
  <si>
    <t>Senior Entwickler*in</t>
  </si>
  <si>
    <t>IT-Spezialist*in</t>
  </si>
  <si>
    <t>Senior IT-Spezialist*in</t>
  </si>
  <si>
    <t>Software-Berater*in</t>
  </si>
  <si>
    <r>
      <t xml:space="preserve">zuvor geplante Aufgaben (s. Schritt 2)  mit den beauftragten Ressourcen in Spalte E vervollständigen. Hier werden die Mitarbeitenden als Dropdown aus der Übersicht "beauftragte Ressourcen" angezeigt.
Den beauftragten Ressourcen sind nun noch die eingeplanten Stunden (bezogen auf die jew. Aufgabe) </t>
    </r>
    <r>
      <rPr>
        <sz val="12"/>
        <color theme="1"/>
        <rFont val="Arial"/>
        <family val="2"/>
      </rPr>
      <t>zuzuweisen</t>
    </r>
    <r>
      <rPr>
        <sz val="12"/>
        <color rgb="FF000000"/>
        <rFont val="Arial"/>
        <family val="2"/>
      </rPr>
      <t xml:space="preserve"> (Spalte F).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</si>
</sst>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3"/>
      <color theme="1"/>
      <name val="Arial"/>
      <family val="2"/>
    </font>
    <font>
      <b/>
      <i/>
      <sz val="13"/>
      <color theme="1"/>
      <name val="Arial"/>
      <family val="2"/>
    </font>
    <font>
      <sz val="10"/>
      <name val="Arial"/>
      <family val="2"/>
    </font>
    <font>
      <b/>
      <u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right" indent="2"/>
    </xf>
    <xf numFmtId="0" fontId="6" fillId="0" borderId="0" xfId="0" applyFont="1"/>
    <xf numFmtId="2" fontId="5" fillId="0" borderId="0" xfId="0" applyNumberFormat="1" applyFont="1"/>
    <xf numFmtId="0" fontId="4" fillId="0" borderId="0" xfId="0" applyFont="1" applyAlignment="1">
      <alignment horizontal="right" vertical="center"/>
    </xf>
    <xf numFmtId="0" fontId="7" fillId="3" borderId="0" xfId="0" applyFont="1" applyFill="1" applyAlignment="1">
      <alignment horizontal="right" vertical="center" indent="2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indent="2"/>
    </xf>
    <xf numFmtId="9" fontId="7" fillId="3" borderId="0" xfId="2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44" fontId="7" fillId="3" borderId="0" xfId="0" applyNumberFormat="1" applyFont="1" applyFill="1" applyAlignment="1">
      <alignment vertical="center"/>
    </xf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right" indent="2"/>
    </xf>
    <xf numFmtId="0" fontId="6" fillId="0" borderId="1" xfId="0" applyFont="1" applyBorder="1" applyProtection="1"/>
    <xf numFmtId="9" fontId="5" fillId="0" borderId="1" xfId="2" applyFont="1" applyBorder="1" applyAlignment="1">
      <alignment horizontal="right" indent="2"/>
    </xf>
    <xf numFmtId="9" fontId="5" fillId="0" borderId="1" xfId="2" applyFont="1" applyBorder="1"/>
    <xf numFmtId="164" fontId="5" fillId="0" borderId="1" xfId="0" applyNumberFormat="1" applyFont="1" applyBorder="1"/>
    <xf numFmtId="44" fontId="5" fillId="0" borderId="1" xfId="1" applyFont="1" applyBorder="1"/>
    <xf numFmtId="2" fontId="5" fillId="0" borderId="0" xfId="0" applyNumberFormat="1" applyFont="1" applyAlignment="1">
      <alignment horizontal="right" indent="2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right" indent="2"/>
    </xf>
    <xf numFmtId="0" fontId="10" fillId="0" borderId="0" xfId="3" applyAlignment="1">
      <alignment horizontal="center"/>
    </xf>
    <xf numFmtId="0" fontId="10" fillId="0" borderId="0" xfId="3"/>
    <xf numFmtId="0" fontId="10" fillId="0" borderId="0" xfId="3" applyAlignment="1">
      <alignment horizontal="center" vertical="top"/>
    </xf>
    <xf numFmtId="0" fontId="10" fillId="0" borderId="0" xfId="3" applyAlignment="1">
      <alignment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/>
    <xf numFmtId="0" fontId="15" fillId="0" borderId="0" xfId="0" applyFont="1" applyAlignment="1">
      <alignment vertical="top" wrapText="1"/>
    </xf>
    <xf numFmtId="0" fontId="12" fillId="0" borderId="0" xfId="0" applyFont="1" applyAlignment="1"/>
    <xf numFmtId="0" fontId="19" fillId="0" borderId="0" xfId="0" applyFont="1" applyAlignment="1">
      <alignment vertical="top"/>
    </xf>
    <xf numFmtId="0" fontId="21" fillId="4" borderId="8" xfId="3" applyFont="1" applyFill="1" applyBorder="1"/>
    <xf numFmtId="0" fontId="21" fillId="4" borderId="8" xfId="3" applyFont="1" applyFill="1" applyBorder="1" applyAlignment="1">
      <alignment horizontal="center"/>
    </xf>
    <xf numFmtId="14" fontId="21" fillId="0" borderId="8" xfId="3" applyNumberFormat="1" applyFont="1" applyBorder="1" applyAlignment="1">
      <alignment horizontal="center"/>
    </xf>
    <xf numFmtId="0" fontId="21" fillId="0" borderId="8" xfId="3" applyFont="1" applyBorder="1" applyAlignment="1">
      <alignment horizontal="center"/>
    </xf>
    <xf numFmtId="0" fontId="21" fillId="0" borderId="8" xfId="3" applyFont="1" applyBorder="1" applyAlignment="1">
      <alignment vertical="top"/>
    </xf>
    <xf numFmtId="14" fontId="21" fillId="0" borderId="8" xfId="3" applyNumberFormat="1" applyFont="1" applyBorder="1" applyAlignment="1">
      <alignment vertical="top"/>
    </xf>
    <xf numFmtId="0" fontId="21" fillId="0" borderId="8" xfId="3" applyFont="1" applyBorder="1" applyAlignment="1">
      <alignment vertical="top" wrapText="1"/>
    </xf>
    <xf numFmtId="0" fontId="21" fillId="0" borderId="0" xfId="3" applyFont="1"/>
    <xf numFmtId="0" fontId="21" fillId="6" borderId="8" xfId="3" applyFont="1" applyFill="1" applyBorder="1" applyAlignment="1">
      <alignment vertical="top" wrapText="1"/>
    </xf>
    <xf numFmtId="0" fontId="16" fillId="0" borderId="0" xfId="0" applyFont="1"/>
    <xf numFmtId="0" fontId="23" fillId="0" borderId="0" xfId="0" applyFont="1"/>
    <xf numFmtId="0" fontId="24" fillId="3" borderId="0" xfId="0" applyFont="1" applyFill="1" applyAlignment="1">
      <alignment vertical="center" wrapText="1"/>
    </xf>
    <xf numFmtId="0" fontId="24" fillId="2" borderId="5" xfId="0" applyFont="1" applyFill="1" applyBorder="1" applyAlignment="1">
      <alignment vertical="center"/>
    </xf>
    <xf numFmtId="0" fontId="24" fillId="2" borderId="6" xfId="0" applyFont="1" applyFill="1" applyBorder="1" applyAlignment="1">
      <alignment vertical="center"/>
    </xf>
    <xf numFmtId="0" fontId="24" fillId="2" borderId="6" xfId="0" applyFont="1" applyFill="1" applyBorder="1" applyAlignment="1">
      <alignment vertical="center" wrapText="1"/>
    </xf>
    <xf numFmtId="0" fontId="24" fillId="3" borderId="6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4" xfId="0" applyFont="1" applyBorder="1"/>
    <xf numFmtId="0" fontId="25" fillId="0" borderId="1" xfId="0" applyFont="1" applyBorder="1"/>
    <xf numFmtId="44" fontId="25" fillId="0" borderId="1" xfId="1" applyFont="1" applyBorder="1"/>
    <xf numFmtId="1" fontId="25" fillId="0" borderId="1" xfId="0" applyNumberFormat="1" applyFont="1" applyBorder="1"/>
    <xf numFmtId="9" fontId="25" fillId="0" borderId="1" xfId="2" applyFont="1" applyBorder="1"/>
    <xf numFmtId="0" fontId="25" fillId="0" borderId="7" xfId="0" applyFont="1" applyBorder="1"/>
    <xf numFmtId="44" fontId="25" fillId="0" borderId="7" xfId="1" applyFont="1" applyBorder="1"/>
    <xf numFmtId="1" fontId="25" fillId="0" borderId="7" xfId="0" applyNumberFormat="1" applyFont="1" applyBorder="1"/>
    <xf numFmtId="9" fontId="25" fillId="0" borderId="7" xfId="2" applyFont="1" applyBorder="1"/>
    <xf numFmtId="9" fontId="16" fillId="0" borderId="0" xfId="0" applyNumberFormat="1" applyFont="1"/>
    <xf numFmtId="0" fontId="10" fillId="0" borderId="9" xfId="3" applyBorder="1"/>
    <xf numFmtId="0" fontId="20" fillId="0" borderId="10" xfId="3" applyFont="1" applyBorder="1" applyAlignment="1">
      <alignment horizontal="center" vertical="center"/>
    </xf>
    <xf numFmtId="0" fontId="21" fillId="0" borderId="8" xfId="3" applyFont="1" applyBorder="1"/>
    <xf numFmtId="0" fontId="21" fillId="5" borderId="8" xfId="3" applyFont="1" applyFill="1" applyBorder="1"/>
    <xf numFmtId="0" fontId="22" fillId="4" borderId="8" xfId="3" applyFont="1" applyFill="1" applyBorder="1"/>
    <xf numFmtId="0" fontId="21" fillId="0" borderId="8" xfId="3" applyFont="1" applyFill="1" applyBorder="1" applyAlignment="1">
      <alignment vertical="top" wrapText="1"/>
    </xf>
    <xf numFmtId="0" fontId="21" fillId="4" borderId="8" xfId="3" applyFont="1" applyFill="1" applyBorder="1"/>
    <xf numFmtId="0" fontId="21" fillId="0" borderId="9" xfId="3" applyFont="1" applyBorder="1"/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</cellXfs>
  <cellStyles count="4">
    <cellStyle name="Prozent" xfId="2" builtinId="5"/>
    <cellStyle name="Standard" xfId="0" builtinId="0"/>
    <cellStyle name="Standard 2" xfId="3"/>
    <cellStyle name="Währung" xfId="1" builtinId="4"/>
  </cellStyles>
  <dxfs count="21"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  <numFmt numFmtId="1" formatCode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499984740745262"/>
        <name val="Arial"/>
        <scheme val="none"/>
      </font>
      <numFmt numFmtId="1" formatCode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  <numFmt numFmtId="1" formatCode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499984740745262"/>
        <name val="Arial"/>
        <scheme val="none"/>
      </font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  <numFmt numFmtId="1" formatCode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  <numFmt numFmtId="1" formatCode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outline="0">
        <top style="thin">
          <color theme="1" tint="0.499984740745262"/>
        </top>
      </border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scheme val="none"/>
      </font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8" tint="-0.499984740745262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381000</xdr:rowOff>
    </xdr:from>
    <xdr:to>
      <xdr:col>6</xdr:col>
      <xdr:colOff>546652</xdr:colOff>
      <xdr:row>2</xdr:row>
      <xdr:rowOff>190500</xdr:rowOff>
    </xdr:to>
    <xdr:sp macro="" textlink="">
      <xdr:nvSpPr>
        <xdr:cNvPr id="2" name="Textfeld 1"/>
        <xdr:cNvSpPr txBox="1"/>
      </xdr:nvSpPr>
      <xdr:spPr>
        <a:xfrm>
          <a:off x="7792140" y="579783"/>
          <a:ext cx="2920034" cy="27332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Einträge werden automatisch gezogen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28576</xdr:colOff>
      <xdr:row>1</xdr:row>
      <xdr:rowOff>57150</xdr:rowOff>
    </xdr:from>
    <xdr:to>
      <xdr:col>6</xdr:col>
      <xdr:colOff>568739</xdr:colOff>
      <xdr:row>1</xdr:row>
      <xdr:rowOff>333375</xdr:rowOff>
    </xdr:to>
    <xdr:sp macro="" textlink="">
      <xdr:nvSpPr>
        <xdr:cNvPr id="3" name="Textfeld 2"/>
        <xdr:cNvSpPr txBox="1"/>
      </xdr:nvSpPr>
      <xdr:spPr>
        <a:xfrm>
          <a:off x="7792141" y="255933"/>
          <a:ext cx="2942120" cy="2762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Einträge durch Anwender*in notwendig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114300</xdr:rowOff>
    </xdr:from>
    <xdr:to>
      <xdr:col>2</xdr:col>
      <xdr:colOff>381000</xdr:colOff>
      <xdr:row>0</xdr:row>
      <xdr:rowOff>390525</xdr:rowOff>
    </xdr:to>
    <xdr:sp macro="" textlink="">
      <xdr:nvSpPr>
        <xdr:cNvPr id="2" name="Textfeld 1"/>
        <xdr:cNvSpPr txBox="1"/>
      </xdr:nvSpPr>
      <xdr:spPr>
        <a:xfrm>
          <a:off x="63500" y="114300"/>
          <a:ext cx="2749550" cy="2762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Einträge durch Anwender*in notwendig</a:t>
          </a:r>
        </a:p>
      </xdr:txBody>
    </xdr:sp>
    <xdr:clientData/>
  </xdr:twoCellAnchor>
  <xdr:twoCellAnchor>
    <xdr:from>
      <xdr:col>1</xdr:col>
      <xdr:colOff>66674</xdr:colOff>
      <xdr:row>0</xdr:row>
      <xdr:rowOff>428625</xdr:rowOff>
    </xdr:from>
    <xdr:to>
      <xdr:col>2</xdr:col>
      <xdr:colOff>387350</xdr:colOff>
      <xdr:row>0</xdr:row>
      <xdr:rowOff>704850</xdr:rowOff>
    </xdr:to>
    <xdr:sp macro="" textlink="">
      <xdr:nvSpPr>
        <xdr:cNvPr id="3" name="Textfeld 2"/>
        <xdr:cNvSpPr txBox="1"/>
      </xdr:nvSpPr>
      <xdr:spPr>
        <a:xfrm>
          <a:off x="66674" y="428625"/>
          <a:ext cx="2752726" cy="27622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Einträge werden automatisch gezogen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9525</xdr:rowOff>
    </xdr:from>
    <xdr:to>
      <xdr:col>3</xdr:col>
      <xdr:colOff>493058</xdr:colOff>
      <xdr:row>0</xdr:row>
      <xdr:rowOff>313765</xdr:rowOff>
    </xdr:to>
    <xdr:sp macro="" textlink="">
      <xdr:nvSpPr>
        <xdr:cNvPr id="3" name="Textfeld 2"/>
        <xdr:cNvSpPr txBox="1"/>
      </xdr:nvSpPr>
      <xdr:spPr>
        <a:xfrm>
          <a:off x="1268692" y="9525"/>
          <a:ext cx="3071719" cy="30424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Einträge durch Anwender*in notwendig</a:t>
          </a:r>
        </a:p>
      </xdr:txBody>
    </xdr:sp>
    <xdr:clientData/>
  </xdr:twoCellAnchor>
  <xdr:twoCellAnchor>
    <xdr:from>
      <xdr:col>1</xdr:col>
      <xdr:colOff>19051</xdr:colOff>
      <xdr:row>0</xdr:row>
      <xdr:rowOff>304800</xdr:rowOff>
    </xdr:from>
    <xdr:to>
      <xdr:col>3</xdr:col>
      <xdr:colOff>500530</xdr:colOff>
      <xdr:row>1</xdr:row>
      <xdr:rowOff>194235</xdr:rowOff>
    </xdr:to>
    <xdr:sp macro="" textlink="">
      <xdr:nvSpPr>
        <xdr:cNvPr id="4" name="Textfeld 3"/>
        <xdr:cNvSpPr txBox="1"/>
      </xdr:nvSpPr>
      <xdr:spPr>
        <a:xfrm>
          <a:off x="1259169" y="304800"/>
          <a:ext cx="3088714" cy="3302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Einträge werden automatisch gezogen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bl_Ressourcen" displayName="tbl_Ressourcen" ref="B3:L30" totalsRowShown="0" headerRowDxfId="15" dataDxfId="13" headerRowBorderDxfId="14" tableBorderDxfId="12" totalsRowBorderDxfId="11">
  <autoFilter ref="B3:L30"/>
  <tableColumns count="11">
    <tableColumn id="1" name="Name (Nachname, Vorname)" dataDxfId="10"/>
    <tableColumn id="2" name="int / ext" dataDxfId="9"/>
    <tableColumn id="3" name="Profil" dataDxfId="8"/>
    <tableColumn id="4" name="Stundensatz" dataDxfId="7" dataCellStyle="Währung"/>
    <tableColumn id="5" name="beauftragte PT _x000a_gesamt" dataDxfId="6"/>
    <tableColumn id="6" name="beauftragte Stunden gesamt" dataDxfId="5">
      <calculatedColumnFormula>IFERROR(F4*8,"")</calculatedColumnFormula>
    </tableColumn>
    <tableColumn id="7" name="Verfügbarkeit_x000a_pro _x000a_Woche" dataDxfId="4" dataCellStyle="Prozent"/>
    <tableColumn id="8" name="verplante _x000a_PT_x000a_gesamt" dataDxfId="3">
      <calculatedColumnFormula>+SUMIF(Planübersicht!$H$5:H31,A4,Planübersicht!$F$5:$F$31)</calculatedColumnFormula>
    </tableColumn>
    <tableColumn id="15" name="verplante _x000a_Stunden_x000a_gesamt" dataDxfId="2">
      <calculatedColumnFormula>+SUMIF(Planübersicht!$H$5:J31,A4,Planübersicht!$G$5:$G$31)</calculatedColumnFormula>
    </tableColumn>
    <tableColumn id="13" name="verbleibende PT" dataDxfId="1">
      <calculatedColumnFormula>tbl_Ressourcen[[#This Row],[beauftragte PT 
gesamt]]-tbl_Ressourcen[[#This Row],[verplante 
PT
gesamt]]</calculatedColumnFormula>
    </tableColumn>
    <tableColumn id="16" name="verbleibende Stunden" dataDxfId="0">
      <calculatedColumnFormula>+G4-J4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10"/>
  <sheetViews>
    <sheetView showGridLines="0" topLeftCell="A4" zoomScale="115" zoomScaleNormal="115" workbookViewId="0">
      <selection activeCell="A9" sqref="A9"/>
    </sheetView>
  </sheetViews>
  <sheetFormatPr baseColWidth="10" defaultColWidth="11.44140625" defaultRowHeight="15.6" x14ac:dyDescent="0.3"/>
  <cols>
    <col min="1" max="1" width="88.21875" style="38" customWidth="1"/>
    <col min="2" max="16384" width="11.44140625" style="38"/>
  </cols>
  <sheetData>
    <row r="1" spans="1:4" x14ac:dyDescent="0.3">
      <c r="A1" s="37" t="s">
        <v>44</v>
      </c>
      <c r="D1" s="39" t="s">
        <v>50</v>
      </c>
    </row>
    <row r="2" spans="1:4" ht="36.75" customHeight="1" x14ac:dyDescent="0.3">
      <c r="A2" s="40" t="s">
        <v>45</v>
      </c>
    </row>
    <row r="3" spans="1:4" ht="30" x14ac:dyDescent="0.3">
      <c r="A3" s="41" t="s">
        <v>46</v>
      </c>
    </row>
    <row r="4" spans="1:4" s="42" customFormat="1" ht="35.25" customHeight="1" x14ac:dyDescent="0.3">
      <c r="A4" s="40" t="s">
        <v>47</v>
      </c>
    </row>
    <row r="5" spans="1:4" ht="30" x14ac:dyDescent="0.3">
      <c r="A5" s="41" t="s">
        <v>51</v>
      </c>
    </row>
    <row r="6" spans="1:4" s="42" customFormat="1" ht="35.25" customHeight="1" x14ac:dyDescent="0.3">
      <c r="A6" s="40" t="s">
        <v>48</v>
      </c>
    </row>
    <row r="7" spans="1:4" ht="45.6" x14ac:dyDescent="0.3">
      <c r="A7" s="41" t="s">
        <v>103</v>
      </c>
    </row>
    <row r="8" spans="1:4" s="42" customFormat="1" ht="35.25" customHeight="1" x14ac:dyDescent="0.3">
      <c r="A8" s="40" t="s">
        <v>49</v>
      </c>
    </row>
    <row r="9" spans="1:4" ht="75" x14ac:dyDescent="0.3">
      <c r="A9" s="41" t="s">
        <v>115</v>
      </c>
    </row>
    <row r="10" spans="1:4" x14ac:dyDescent="0.3">
      <c r="A10" s="4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opLeftCell="A7" zoomScaleNormal="100" workbookViewId="0">
      <selection activeCell="A22" sqref="A22"/>
    </sheetView>
  </sheetViews>
  <sheetFormatPr baseColWidth="10" defaultColWidth="11.44140625" defaultRowHeight="13.2" x14ac:dyDescent="0.25"/>
  <cols>
    <col min="1" max="1" width="18.5546875" style="34" customWidth="1"/>
    <col min="2" max="2" width="17.44140625" style="34" customWidth="1"/>
    <col min="3" max="3" width="18.77734375" style="34" customWidth="1"/>
    <col min="4" max="4" width="21.5546875" style="34" customWidth="1"/>
    <col min="5" max="5" width="49.21875" style="36" customWidth="1"/>
    <col min="6" max="6" width="9" style="33" bestFit="1" customWidth="1"/>
    <col min="7" max="7" width="18.21875" style="34" customWidth="1"/>
    <col min="8" max="8" width="10.21875" style="34" bestFit="1" customWidth="1"/>
    <col min="9" max="16384" width="11.44140625" style="34"/>
  </cols>
  <sheetData>
    <row r="1" spans="1:8" ht="46.5" customHeight="1" x14ac:dyDescent="0.25">
      <c r="A1" s="72" t="s">
        <v>102</v>
      </c>
      <c r="B1" s="72"/>
      <c r="C1" s="72"/>
      <c r="D1" s="72"/>
      <c r="E1" s="72"/>
    </row>
    <row r="2" spans="1:8" s="35" customFormat="1" ht="24.75" customHeight="1" x14ac:dyDescent="0.25">
      <c r="A2" s="44" t="s">
        <v>80</v>
      </c>
      <c r="B2" s="73" t="s">
        <v>81</v>
      </c>
      <c r="C2" s="73"/>
      <c r="D2" s="73"/>
      <c r="E2" s="73"/>
      <c r="F2" s="33"/>
      <c r="G2" s="34"/>
      <c r="H2" s="34"/>
    </row>
    <row r="3" spans="1:8" ht="24.75" customHeight="1" x14ac:dyDescent="0.25">
      <c r="A3" s="44" t="s">
        <v>82</v>
      </c>
      <c r="B3" s="74"/>
      <c r="C3" s="74"/>
      <c r="D3" s="74"/>
      <c r="E3" s="74"/>
    </row>
    <row r="4" spans="1:8" ht="24.75" customHeight="1" x14ac:dyDescent="0.25">
      <c r="A4" s="44" t="s">
        <v>83</v>
      </c>
      <c r="B4" s="73"/>
      <c r="C4" s="73"/>
      <c r="D4" s="73"/>
      <c r="E4" s="73"/>
    </row>
    <row r="5" spans="1:8" ht="24.75" customHeight="1" x14ac:dyDescent="0.25">
      <c r="A5" s="44" t="s">
        <v>84</v>
      </c>
      <c r="B5" s="74"/>
      <c r="C5" s="74"/>
      <c r="D5" s="74"/>
      <c r="E5" s="74"/>
    </row>
    <row r="6" spans="1:8" ht="24.75" customHeight="1" x14ac:dyDescent="0.25">
      <c r="A6" s="44" t="s">
        <v>85</v>
      </c>
      <c r="B6" s="74"/>
      <c r="C6" s="74"/>
      <c r="D6" s="74"/>
      <c r="E6" s="74"/>
    </row>
    <row r="7" spans="1:8" x14ac:dyDescent="0.25">
      <c r="A7" s="71"/>
      <c r="B7" s="71"/>
      <c r="C7" s="71"/>
      <c r="D7" s="71"/>
      <c r="E7" s="71"/>
    </row>
    <row r="8" spans="1:8" ht="30.75" customHeight="1" x14ac:dyDescent="0.3">
      <c r="A8" s="75" t="s">
        <v>86</v>
      </c>
      <c r="B8" s="75"/>
      <c r="C8" s="75"/>
      <c r="D8" s="75"/>
      <c r="E8" s="75"/>
    </row>
    <row r="9" spans="1:8" ht="15" x14ac:dyDescent="0.25">
      <c r="A9" s="44"/>
      <c r="B9" s="45" t="s">
        <v>87</v>
      </c>
      <c r="C9" s="77" t="s">
        <v>88</v>
      </c>
      <c r="D9" s="77"/>
      <c r="E9" s="77"/>
    </row>
    <row r="10" spans="1:8" ht="17.25" customHeight="1" x14ac:dyDescent="0.25">
      <c r="A10" s="44" t="s">
        <v>89</v>
      </c>
      <c r="B10" s="46"/>
      <c r="C10" s="73"/>
      <c r="D10" s="73"/>
      <c r="E10" s="73"/>
    </row>
    <row r="11" spans="1:8" ht="17.25" customHeight="1" x14ac:dyDescent="0.25">
      <c r="A11" s="44" t="s">
        <v>90</v>
      </c>
      <c r="B11" s="46"/>
      <c r="C11" s="73"/>
      <c r="D11" s="73"/>
      <c r="E11" s="73"/>
    </row>
    <row r="12" spans="1:8" ht="17.25" customHeight="1" x14ac:dyDescent="0.25">
      <c r="A12" s="44" t="s">
        <v>91</v>
      </c>
      <c r="B12" s="47"/>
      <c r="C12" s="73"/>
      <c r="D12" s="73"/>
      <c r="E12" s="73"/>
    </row>
    <row r="13" spans="1:8" ht="15" x14ac:dyDescent="0.25">
      <c r="A13" s="78"/>
      <c r="B13" s="78"/>
      <c r="C13" s="78"/>
      <c r="D13" s="78"/>
      <c r="E13" s="78"/>
    </row>
    <row r="14" spans="1:8" ht="26.25" customHeight="1" x14ac:dyDescent="0.3">
      <c r="A14" s="75" t="s">
        <v>104</v>
      </c>
      <c r="B14" s="75"/>
      <c r="C14" s="75"/>
      <c r="D14" s="75"/>
      <c r="E14" s="75"/>
    </row>
    <row r="15" spans="1:8" ht="15" x14ac:dyDescent="0.25">
      <c r="A15" s="44" t="s">
        <v>92</v>
      </c>
      <c r="B15" s="44" t="s">
        <v>93</v>
      </c>
      <c r="C15" s="44" t="s">
        <v>105</v>
      </c>
      <c r="D15" s="44" t="s">
        <v>87</v>
      </c>
      <c r="E15" s="44" t="s">
        <v>94</v>
      </c>
    </row>
    <row r="16" spans="1:8" ht="20.25" customHeight="1" x14ac:dyDescent="0.25">
      <c r="A16" s="48"/>
      <c r="B16" s="48"/>
      <c r="C16" s="48"/>
      <c r="D16" s="49"/>
      <c r="E16" s="50"/>
    </row>
    <row r="17" spans="1:5" ht="20.25" customHeight="1" x14ac:dyDescent="0.25">
      <c r="A17" s="48"/>
      <c r="B17" s="48"/>
      <c r="C17" s="48"/>
      <c r="D17" s="49"/>
      <c r="E17" s="50"/>
    </row>
    <row r="18" spans="1:5" ht="20.25" customHeight="1" x14ac:dyDescent="0.25">
      <c r="A18" s="48"/>
      <c r="B18" s="48"/>
      <c r="C18" s="48"/>
      <c r="D18" s="49"/>
      <c r="E18" s="50"/>
    </row>
    <row r="19" spans="1:5" ht="20.25" customHeight="1" x14ac:dyDescent="0.25">
      <c r="A19" s="48"/>
      <c r="B19" s="48"/>
      <c r="C19" s="48"/>
      <c r="D19" s="49"/>
      <c r="E19" s="50"/>
    </row>
    <row r="20" spans="1:5" ht="20.25" customHeight="1" x14ac:dyDescent="0.25">
      <c r="A20" s="48"/>
      <c r="B20" s="48"/>
      <c r="C20" s="48"/>
      <c r="D20" s="49"/>
      <c r="E20" s="50"/>
    </row>
    <row r="21" spans="1:5" ht="15" x14ac:dyDescent="0.25">
      <c r="A21" s="51"/>
      <c r="B21" s="51"/>
      <c r="C21" s="51"/>
      <c r="D21" s="51"/>
      <c r="E21" s="51"/>
    </row>
    <row r="22" spans="1:5" ht="55.5" customHeight="1" x14ac:dyDescent="0.25">
      <c r="A22" s="52" t="s">
        <v>95</v>
      </c>
      <c r="B22" s="76"/>
      <c r="C22" s="76"/>
      <c r="D22" s="76"/>
      <c r="E22" s="76"/>
    </row>
  </sheetData>
  <mergeCells count="15">
    <mergeCell ref="A14:E14"/>
    <mergeCell ref="B22:E22"/>
    <mergeCell ref="A8:E8"/>
    <mergeCell ref="C9:E9"/>
    <mergeCell ref="C10:E10"/>
    <mergeCell ref="C11:E11"/>
    <mergeCell ref="C12:E12"/>
    <mergeCell ref="A13:E13"/>
    <mergeCell ref="A7:E7"/>
    <mergeCell ref="A1:E1"/>
    <mergeCell ref="B2:E2"/>
    <mergeCell ref="B3:E3"/>
    <mergeCell ref="B4:E4"/>
    <mergeCell ref="B5:E5"/>
    <mergeCell ref="B6:E6"/>
  </mergeCells>
  <pageMargins left="0.98425196850393704" right="0.98425196850393704" top="1.1023622047244095" bottom="0.98425196850393704" header="0.39370078740157483" footer="0.39370078740157483"/>
  <pageSetup paperSize="9" fitToHeight="0" pageOrder="overThenDown" orientation="landscape" r:id="rId1"/>
  <headerFooter alignWithMargins="0">
    <oddHeader>&amp;L&amp;"Arial,Fett"&amp;G
&amp;C&amp;"Arial,Fett"Projekt &lt;Bezeichnung&gt;&amp;10
&lt;Überschrift&gt;&amp;R&amp;"Arial,Standard"Stand: &lt;Stand&gt;
Autor/in: &lt;Name, Vorname&gt;
Status: &lt;Status&gt;</oddHeader>
    <oddFooter>&amp;L&amp;F/&amp;A&amp;R&amp;P/&amp;N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L100"/>
  <sheetViews>
    <sheetView showGridLines="0" topLeftCell="B1" zoomScale="85" zoomScaleNormal="85" workbookViewId="0">
      <selection activeCell="C1" sqref="C1"/>
    </sheetView>
  </sheetViews>
  <sheetFormatPr baseColWidth="10" defaultColWidth="10.77734375" defaultRowHeight="15" x14ac:dyDescent="0.25"/>
  <cols>
    <col min="1" max="1" width="38.44140625" style="53" hidden="1" customWidth="1"/>
    <col min="2" max="2" width="39.21875" style="53" customWidth="1"/>
    <col min="3" max="3" width="27" style="53" customWidth="1"/>
    <col min="4" max="4" width="21.44140625" style="53" bestFit="1" customWidth="1"/>
    <col min="5" max="6" width="15.5546875" style="53" customWidth="1"/>
    <col min="7" max="7" width="12.77734375" style="53" customWidth="1"/>
    <col min="8" max="8" width="15.5546875" style="53" customWidth="1"/>
    <col min="9" max="9" width="13.44140625" style="53" bestFit="1" customWidth="1"/>
    <col min="10" max="10" width="13.5546875" style="53" customWidth="1"/>
    <col min="11" max="12" width="15.21875" style="53" customWidth="1"/>
    <col min="13" max="16384" width="10.77734375" style="53"/>
  </cols>
  <sheetData>
    <row r="1" spans="1:12" ht="68.25" customHeight="1" x14ac:dyDescent="0.25"/>
    <row r="2" spans="1:12" ht="23.25" customHeight="1" x14ac:dyDescent="0.3">
      <c r="B2" s="54" t="s">
        <v>36</v>
      </c>
      <c r="C2" s="54"/>
      <c r="D2" s="54"/>
      <c r="E2" s="54"/>
      <c r="F2" s="54"/>
      <c r="G2" s="54"/>
      <c r="H2" s="54"/>
      <c r="I2" s="54"/>
    </row>
    <row r="3" spans="1:12" s="60" customFormat="1" ht="46.8" x14ac:dyDescent="0.3">
      <c r="A3" s="55" t="s">
        <v>41</v>
      </c>
      <c r="B3" s="56" t="s">
        <v>43</v>
      </c>
      <c r="C3" s="57" t="s">
        <v>17</v>
      </c>
      <c r="D3" s="57" t="s">
        <v>0</v>
      </c>
      <c r="E3" s="57" t="s">
        <v>37</v>
      </c>
      <c r="F3" s="58" t="s">
        <v>55</v>
      </c>
      <c r="G3" s="59" t="s">
        <v>53</v>
      </c>
      <c r="H3" s="58" t="s">
        <v>54</v>
      </c>
      <c r="I3" s="59" t="s">
        <v>78</v>
      </c>
      <c r="J3" s="59" t="s">
        <v>79</v>
      </c>
      <c r="K3" s="59" t="s">
        <v>77</v>
      </c>
      <c r="L3" s="59" t="s">
        <v>52</v>
      </c>
    </row>
    <row r="4" spans="1:12" x14ac:dyDescent="0.25">
      <c r="A4" s="53" t="str">
        <f>IF(B4="","",CONCATENATE(D4,": ",B4))</f>
        <v>: Platzhalter 1</v>
      </c>
      <c r="B4" s="61" t="s">
        <v>56</v>
      </c>
      <c r="C4" s="62"/>
      <c r="D4" s="62"/>
      <c r="E4" s="63"/>
      <c r="F4" s="64"/>
      <c r="G4" s="64">
        <f>IFERROR(F4*8,"")</f>
        <v>0</v>
      </c>
      <c r="H4" s="65"/>
      <c r="I4" s="64">
        <f>+SUMIF(Planübersicht!$H$5:H31,A4,Planübersicht!$F$5:$F$31)</f>
        <v>0</v>
      </c>
      <c r="J4" s="64">
        <f ca="1">+SUMIF(Planübersicht!$H$5:J31,A4,Planübersicht!$G$5:$G$31)</f>
        <v>0</v>
      </c>
      <c r="K4" s="64">
        <f>tbl_Ressourcen[[#This Row],[beauftragte PT 
gesamt]]-tbl_Ressourcen[[#This Row],[verplante 
PT
gesamt]]</f>
        <v>0</v>
      </c>
      <c r="L4" s="64">
        <f ca="1">+G4-J4</f>
        <v>0</v>
      </c>
    </row>
    <row r="5" spans="1:12" x14ac:dyDescent="0.25">
      <c r="A5" s="53" t="str">
        <f t="shared" ref="A5:A68" si="0">IF(B5="","",CONCATENATE(D5,": ",B5))</f>
        <v>: Platzhalter 2</v>
      </c>
      <c r="B5" s="61" t="s">
        <v>57</v>
      </c>
      <c r="C5" s="62"/>
      <c r="D5" s="62"/>
      <c r="E5" s="63"/>
      <c r="F5" s="64"/>
      <c r="G5" s="64">
        <f t="shared" ref="G5:G30" si="1">IFERROR(F5*8,"")</f>
        <v>0</v>
      </c>
      <c r="H5" s="65"/>
      <c r="I5" s="64">
        <f ca="1">+SUMIF(Planübersicht!$H$5:H32,A5,Planübersicht!$F$5:$F$31)</f>
        <v>0</v>
      </c>
      <c r="J5" s="64">
        <f ca="1">+SUMIF(Planübersicht!$H$5:J32,A5,Planübersicht!$G$5:$G$31)</f>
        <v>0</v>
      </c>
      <c r="K5" s="64">
        <f ca="1">tbl_Ressourcen[[#This Row],[beauftragte PT 
gesamt]]-tbl_Ressourcen[[#This Row],[verplante 
PT
gesamt]]</f>
        <v>0</v>
      </c>
      <c r="L5" s="64">
        <f t="shared" ref="L5:L30" ca="1" si="2">+G5-J5</f>
        <v>0</v>
      </c>
    </row>
    <row r="6" spans="1:12" x14ac:dyDescent="0.25">
      <c r="A6" s="53" t="str">
        <f t="shared" si="0"/>
        <v>: Platzhalter 3</v>
      </c>
      <c r="B6" s="61" t="s">
        <v>58</v>
      </c>
      <c r="C6" s="62"/>
      <c r="D6" s="62"/>
      <c r="E6" s="63"/>
      <c r="F6" s="64"/>
      <c r="G6" s="64">
        <f t="shared" si="1"/>
        <v>0</v>
      </c>
      <c r="H6" s="65"/>
      <c r="I6" s="64">
        <f ca="1">+SUMIF(Planübersicht!$H$5:H33,A6,Planübersicht!$F$5:$F$31)</f>
        <v>0</v>
      </c>
      <c r="J6" s="64">
        <f ca="1">+SUMIF(Planübersicht!$H$5:J33,A6,Planübersicht!$G$5:$G$31)</f>
        <v>0</v>
      </c>
      <c r="K6" s="64">
        <f ca="1">tbl_Ressourcen[[#This Row],[beauftragte PT 
gesamt]]-tbl_Ressourcen[[#This Row],[verplante 
PT
gesamt]]</f>
        <v>0</v>
      </c>
      <c r="L6" s="64">
        <f t="shared" ca="1" si="2"/>
        <v>0</v>
      </c>
    </row>
    <row r="7" spans="1:12" x14ac:dyDescent="0.25">
      <c r="A7" s="53" t="str">
        <f t="shared" si="0"/>
        <v>: Platzhalter 4</v>
      </c>
      <c r="B7" s="61" t="s">
        <v>59</v>
      </c>
      <c r="C7" s="62"/>
      <c r="D7" s="62"/>
      <c r="E7" s="63"/>
      <c r="F7" s="64"/>
      <c r="G7" s="64">
        <f t="shared" si="1"/>
        <v>0</v>
      </c>
      <c r="H7" s="65"/>
      <c r="I7" s="64">
        <f ca="1">+SUMIF(Planübersicht!$H$5:H34,A7,Planübersicht!$F$5:$F$31)</f>
        <v>0</v>
      </c>
      <c r="J7" s="64">
        <f ca="1">+SUMIF(Planübersicht!$H$5:J34,A7,Planübersicht!$G$5:$G$31)</f>
        <v>0</v>
      </c>
      <c r="K7" s="64">
        <f ca="1">tbl_Ressourcen[[#This Row],[beauftragte PT 
gesamt]]-tbl_Ressourcen[[#This Row],[verplante 
PT
gesamt]]</f>
        <v>0</v>
      </c>
      <c r="L7" s="64">
        <f t="shared" ca="1" si="2"/>
        <v>0</v>
      </c>
    </row>
    <row r="8" spans="1:12" x14ac:dyDescent="0.25">
      <c r="A8" s="53" t="str">
        <f>IF(B8="","",CONCATENATE(D8,": ",B8))</f>
        <v>: Platzhalter 5</v>
      </c>
      <c r="B8" s="61" t="s">
        <v>60</v>
      </c>
      <c r="C8" s="62"/>
      <c r="D8" s="62"/>
      <c r="E8" s="63"/>
      <c r="F8" s="64"/>
      <c r="G8" s="64">
        <f t="shared" si="1"/>
        <v>0</v>
      </c>
      <c r="H8" s="65"/>
      <c r="I8" s="64">
        <f ca="1">+SUMIF(Planübersicht!$H$5:H35,A8,Planübersicht!$F$5:$F$31)</f>
        <v>0</v>
      </c>
      <c r="J8" s="64">
        <f ca="1">+SUMIF(Planübersicht!$H$5:J35,A8,Planübersicht!$G$5:$G$31)</f>
        <v>0</v>
      </c>
      <c r="K8" s="64">
        <f ca="1">tbl_Ressourcen[[#This Row],[beauftragte PT 
gesamt]]-tbl_Ressourcen[[#This Row],[verplante 
PT
gesamt]]</f>
        <v>0</v>
      </c>
      <c r="L8" s="64">
        <f t="shared" ca="1" si="2"/>
        <v>0</v>
      </c>
    </row>
    <row r="9" spans="1:12" x14ac:dyDescent="0.25">
      <c r="A9" s="53" t="str">
        <f t="shared" ref="A9:A30" si="3">IF(B9="","",CONCATENATE(D9,": ",B9))</f>
        <v>: Platzhalter 6</v>
      </c>
      <c r="B9" s="61" t="s">
        <v>61</v>
      </c>
      <c r="C9" s="62"/>
      <c r="D9" s="62"/>
      <c r="E9" s="63"/>
      <c r="F9" s="64"/>
      <c r="G9" s="64">
        <f t="shared" si="1"/>
        <v>0</v>
      </c>
      <c r="H9" s="65"/>
      <c r="I9" s="64">
        <f ca="1">+SUMIF(Planübersicht!$H$5:H36,A9,Planübersicht!$F$5:$F$31)</f>
        <v>0</v>
      </c>
      <c r="J9" s="64">
        <f ca="1">+SUMIF(Planübersicht!$H$5:J36,A9,Planübersicht!$G$5:$G$31)</f>
        <v>0</v>
      </c>
      <c r="K9" s="64">
        <f ca="1">tbl_Ressourcen[[#This Row],[beauftragte PT 
gesamt]]-tbl_Ressourcen[[#This Row],[verplante 
PT
gesamt]]</f>
        <v>0</v>
      </c>
      <c r="L9" s="64">
        <f t="shared" ca="1" si="2"/>
        <v>0</v>
      </c>
    </row>
    <row r="10" spans="1:12" x14ac:dyDescent="0.25">
      <c r="A10" s="53" t="str">
        <f t="shared" si="3"/>
        <v>: Platzhalter 7</v>
      </c>
      <c r="B10" s="61" t="s">
        <v>62</v>
      </c>
      <c r="C10" s="62"/>
      <c r="D10" s="62"/>
      <c r="E10" s="63"/>
      <c r="F10" s="64"/>
      <c r="G10" s="64">
        <f t="shared" si="1"/>
        <v>0</v>
      </c>
      <c r="H10" s="65"/>
      <c r="I10" s="64">
        <f ca="1">+SUMIF(Planübersicht!$H$5:H37,A10,Planübersicht!$F$5:$F$31)</f>
        <v>0</v>
      </c>
      <c r="J10" s="64">
        <f ca="1">+SUMIF(Planübersicht!$H$5:J37,A10,Planübersicht!$G$5:$G$31)</f>
        <v>0</v>
      </c>
      <c r="K10" s="64">
        <f ca="1">tbl_Ressourcen[[#This Row],[beauftragte PT 
gesamt]]-tbl_Ressourcen[[#This Row],[verplante 
PT
gesamt]]</f>
        <v>0</v>
      </c>
      <c r="L10" s="64">
        <f t="shared" ca="1" si="2"/>
        <v>0</v>
      </c>
    </row>
    <row r="11" spans="1:12" x14ac:dyDescent="0.25">
      <c r="A11" s="53" t="str">
        <f t="shared" si="3"/>
        <v>: Platzhalter 8</v>
      </c>
      <c r="B11" s="61" t="s">
        <v>63</v>
      </c>
      <c r="C11" s="62"/>
      <c r="D11" s="62"/>
      <c r="E11" s="63"/>
      <c r="F11" s="64"/>
      <c r="G11" s="64">
        <f t="shared" si="1"/>
        <v>0</v>
      </c>
      <c r="H11" s="65"/>
      <c r="I11" s="64">
        <f ca="1">+SUMIF(Planübersicht!$H$5:H38,A11,Planübersicht!$F$5:$F$31)</f>
        <v>0</v>
      </c>
      <c r="J11" s="64">
        <f ca="1">+SUMIF(Planübersicht!$H$5:J38,A11,Planübersicht!$G$5:$G$31)</f>
        <v>0</v>
      </c>
      <c r="K11" s="64">
        <f ca="1">tbl_Ressourcen[[#This Row],[beauftragte PT 
gesamt]]-tbl_Ressourcen[[#This Row],[verplante 
PT
gesamt]]</f>
        <v>0</v>
      </c>
      <c r="L11" s="64">
        <f t="shared" ca="1" si="2"/>
        <v>0</v>
      </c>
    </row>
    <row r="12" spans="1:12" x14ac:dyDescent="0.25">
      <c r="A12" s="53" t="str">
        <f t="shared" si="3"/>
        <v>: Platzhalter 9</v>
      </c>
      <c r="B12" s="61" t="s">
        <v>64</v>
      </c>
      <c r="C12" s="62"/>
      <c r="D12" s="62"/>
      <c r="E12" s="63"/>
      <c r="F12" s="64"/>
      <c r="G12" s="64">
        <f t="shared" si="1"/>
        <v>0</v>
      </c>
      <c r="H12" s="65"/>
      <c r="I12" s="64">
        <f ca="1">+SUMIF(Planübersicht!$H$5:H39,A12,Planübersicht!$F$5:$F$31)</f>
        <v>0</v>
      </c>
      <c r="J12" s="64">
        <f ca="1">+SUMIF(Planübersicht!$H$5:J39,A12,Planübersicht!$G$5:$G$31)</f>
        <v>0</v>
      </c>
      <c r="K12" s="64">
        <f ca="1">tbl_Ressourcen[[#This Row],[beauftragte PT 
gesamt]]-tbl_Ressourcen[[#This Row],[verplante 
PT
gesamt]]</f>
        <v>0</v>
      </c>
      <c r="L12" s="64">
        <f t="shared" ca="1" si="2"/>
        <v>0</v>
      </c>
    </row>
    <row r="13" spans="1:12" x14ac:dyDescent="0.25">
      <c r="A13" s="53" t="str">
        <f t="shared" si="3"/>
        <v>: Platzhalter 10</v>
      </c>
      <c r="B13" s="61" t="s">
        <v>65</v>
      </c>
      <c r="C13" s="62"/>
      <c r="D13" s="62"/>
      <c r="E13" s="63"/>
      <c r="F13" s="64"/>
      <c r="G13" s="64">
        <f t="shared" si="1"/>
        <v>0</v>
      </c>
      <c r="H13" s="65"/>
      <c r="I13" s="64">
        <f ca="1">+SUMIF(Planübersicht!$H$5:H40,A13,Planübersicht!$F$5:$F$31)</f>
        <v>0</v>
      </c>
      <c r="J13" s="64">
        <f ca="1">+SUMIF(Planübersicht!$H$5:J40,A13,Planübersicht!$G$5:$G$31)</f>
        <v>0</v>
      </c>
      <c r="K13" s="64">
        <f ca="1">tbl_Ressourcen[[#This Row],[beauftragte PT 
gesamt]]-tbl_Ressourcen[[#This Row],[verplante 
PT
gesamt]]</f>
        <v>0</v>
      </c>
      <c r="L13" s="64">
        <f t="shared" ca="1" si="2"/>
        <v>0</v>
      </c>
    </row>
    <row r="14" spans="1:12" x14ac:dyDescent="0.25">
      <c r="A14" s="53" t="str">
        <f t="shared" si="3"/>
        <v>: Platzhalter 11</v>
      </c>
      <c r="B14" s="61" t="s">
        <v>66</v>
      </c>
      <c r="C14" s="62"/>
      <c r="D14" s="62"/>
      <c r="E14" s="63"/>
      <c r="F14" s="64"/>
      <c r="G14" s="64">
        <f t="shared" si="1"/>
        <v>0</v>
      </c>
      <c r="H14" s="65"/>
      <c r="I14" s="64">
        <f ca="1">+SUMIF(Planübersicht!$H$5:H41,A14,Planübersicht!$F$5:$F$31)</f>
        <v>0</v>
      </c>
      <c r="J14" s="64">
        <f ca="1">+SUMIF(Planübersicht!$H$5:J41,A14,Planübersicht!$G$5:$G$31)</f>
        <v>0</v>
      </c>
      <c r="K14" s="64">
        <f ca="1">tbl_Ressourcen[[#This Row],[beauftragte PT 
gesamt]]-tbl_Ressourcen[[#This Row],[verplante 
PT
gesamt]]</f>
        <v>0</v>
      </c>
      <c r="L14" s="64">
        <f t="shared" ca="1" si="2"/>
        <v>0</v>
      </c>
    </row>
    <row r="15" spans="1:12" x14ac:dyDescent="0.25">
      <c r="A15" s="53" t="str">
        <f t="shared" si="3"/>
        <v>: Platzhalter 12</v>
      </c>
      <c r="B15" s="61" t="s">
        <v>67</v>
      </c>
      <c r="C15" s="62"/>
      <c r="D15" s="62"/>
      <c r="E15" s="63"/>
      <c r="F15" s="64"/>
      <c r="G15" s="64">
        <f t="shared" si="1"/>
        <v>0</v>
      </c>
      <c r="H15" s="65"/>
      <c r="I15" s="64">
        <f ca="1">+SUMIF(Planübersicht!$H$5:H42,A15,Planübersicht!$F$5:$F$31)</f>
        <v>0</v>
      </c>
      <c r="J15" s="64">
        <f ca="1">+SUMIF(Planübersicht!$H$5:J42,A15,Planübersicht!$G$5:$G$31)</f>
        <v>0</v>
      </c>
      <c r="K15" s="64">
        <f ca="1">tbl_Ressourcen[[#This Row],[beauftragte PT 
gesamt]]-tbl_Ressourcen[[#This Row],[verplante 
PT
gesamt]]</f>
        <v>0</v>
      </c>
      <c r="L15" s="64">
        <f t="shared" ca="1" si="2"/>
        <v>0</v>
      </c>
    </row>
    <row r="16" spans="1:12" x14ac:dyDescent="0.25">
      <c r="A16" s="53" t="str">
        <f t="shared" si="3"/>
        <v>: Platzhalter 13</v>
      </c>
      <c r="B16" s="61" t="s">
        <v>68</v>
      </c>
      <c r="C16" s="62"/>
      <c r="D16" s="62"/>
      <c r="E16" s="63"/>
      <c r="F16" s="64"/>
      <c r="G16" s="64">
        <f t="shared" si="1"/>
        <v>0</v>
      </c>
      <c r="H16" s="65"/>
      <c r="I16" s="64">
        <f ca="1">+SUMIF(Planübersicht!$H$5:H43,A16,Planübersicht!$F$5:$F$31)</f>
        <v>0</v>
      </c>
      <c r="J16" s="64">
        <f ca="1">+SUMIF(Planübersicht!$H$5:J43,A16,Planübersicht!$G$5:$G$31)</f>
        <v>0</v>
      </c>
      <c r="K16" s="64">
        <f ca="1">tbl_Ressourcen[[#This Row],[beauftragte PT 
gesamt]]-tbl_Ressourcen[[#This Row],[verplante 
PT
gesamt]]</f>
        <v>0</v>
      </c>
      <c r="L16" s="64">
        <f t="shared" ca="1" si="2"/>
        <v>0</v>
      </c>
    </row>
    <row r="17" spans="1:12" x14ac:dyDescent="0.25">
      <c r="A17" s="53" t="str">
        <f t="shared" si="3"/>
        <v>: Platzhalter 14</v>
      </c>
      <c r="B17" s="61" t="s">
        <v>69</v>
      </c>
      <c r="C17" s="62"/>
      <c r="D17" s="62"/>
      <c r="E17" s="63"/>
      <c r="F17" s="64"/>
      <c r="G17" s="64">
        <f t="shared" si="1"/>
        <v>0</v>
      </c>
      <c r="H17" s="65"/>
      <c r="I17" s="64">
        <f ca="1">+SUMIF(Planübersicht!$H$5:H44,A17,Planübersicht!$F$5:$F$31)</f>
        <v>0</v>
      </c>
      <c r="J17" s="64">
        <f ca="1">+SUMIF(Planübersicht!$H$5:J44,A17,Planübersicht!$G$5:$G$31)</f>
        <v>0</v>
      </c>
      <c r="K17" s="64">
        <f ca="1">tbl_Ressourcen[[#This Row],[beauftragte PT 
gesamt]]-tbl_Ressourcen[[#This Row],[verplante 
PT
gesamt]]</f>
        <v>0</v>
      </c>
      <c r="L17" s="64">
        <f t="shared" ca="1" si="2"/>
        <v>0</v>
      </c>
    </row>
    <row r="18" spans="1:12" x14ac:dyDescent="0.25">
      <c r="A18" s="53" t="str">
        <f t="shared" si="3"/>
        <v>: Platzhalter 15</v>
      </c>
      <c r="B18" s="61" t="s">
        <v>70</v>
      </c>
      <c r="C18" s="62"/>
      <c r="D18" s="62"/>
      <c r="E18" s="63"/>
      <c r="F18" s="64"/>
      <c r="G18" s="64">
        <f t="shared" si="1"/>
        <v>0</v>
      </c>
      <c r="H18" s="65"/>
      <c r="I18" s="64">
        <f ca="1">+SUMIF(Planübersicht!$H$5:H45,A18,Planübersicht!$F$5:$F$31)</f>
        <v>0</v>
      </c>
      <c r="J18" s="64">
        <f ca="1">+SUMIF(Planübersicht!$H$5:J45,A18,Planübersicht!$G$5:$G$31)</f>
        <v>0</v>
      </c>
      <c r="K18" s="64">
        <f ca="1">tbl_Ressourcen[[#This Row],[beauftragte PT 
gesamt]]-tbl_Ressourcen[[#This Row],[verplante 
PT
gesamt]]</f>
        <v>0</v>
      </c>
      <c r="L18" s="64">
        <f t="shared" ca="1" si="2"/>
        <v>0</v>
      </c>
    </row>
    <row r="19" spans="1:12" x14ac:dyDescent="0.25">
      <c r="A19" s="53" t="str">
        <f t="shared" si="3"/>
        <v>: Platzhalter 16</v>
      </c>
      <c r="B19" s="61" t="s">
        <v>71</v>
      </c>
      <c r="C19" s="62"/>
      <c r="D19" s="62"/>
      <c r="E19" s="63"/>
      <c r="F19" s="64"/>
      <c r="G19" s="64">
        <f t="shared" si="1"/>
        <v>0</v>
      </c>
      <c r="H19" s="65"/>
      <c r="I19" s="64">
        <f ca="1">+SUMIF(Planübersicht!$H$5:H46,A19,Planübersicht!$F$5:$F$31)</f>
        <v>0</v>
      </c>
      <c r="J19" s="64">
        <f ca="1">+SUMIF(Planübersicht!$H$5:J46,A19,Planübersicht!$G$5:$G$31)</f>
        <v>0</v>
      </c>
      <c r="K19" s="64">
        <f ca="1">tbl_Ressourcen[[#This Row],[beauftragte PT 
gesamt]]-tbl_Ressourcen[[#This Row],[verplante 
PT
gesamt]]</f>
        <v>0</v>
      </c>
      <c r="L19" s="64">
        <f t="shared" ca="1" si="2"/>
        <v>0</v>
      </c>
    </row>
    <row r="20" spans="1:12" x14ac:dyDescent="0.25">
      <c r="A20" s="53" t="str">
        <f t="shared" si="3"/>
        <v>: Platzhalter 17</v>
      </c>
      <c r="B20" s="61" t="s">
        <v>72</v>
      </c>
      <c r="C20" s="62"/>
      <c r="D20" s="62"/>
      <c r="E20" s="63"/>
      <c r="F20" s="64"/>
      <c r="G20" s="64">
        <f t="shared" si="1"/>
        <v>0</v>
      </c>
      <c r="H20" s="65"/>
      <c r="I20" s="64">
        <f ca="1">+SUMIF(Planübersicht!$H$5:H47,A20,Planübersicht!$F$5:$F$31)</f>
        <v>0</v>
      </c>
      <c r="J20" s="64">
        <f ca="1">+SUMIF(Planübersicht!$H$5:J47,A20,Planübersicht!$G$5:$G$31)</f>
        <v>0</v>
      </c>
      <c r="K20" s="64">
        <f ca="1">tbl_Ressourcen[[#This Row],[beauftragte PT 
gesamt]]-tbl_Ressourcen[[#This Row],[verplante 
PT
gesamt]]</f>
        <v>0</v>
      </c>
      <c r="L20" s="64">
        <f t="shared" ca="1" si="2"/>
        <v>0</v>
      </c>
    </row>
    <row r="21" spans="1:12" x14ac:dyDescent="0.25">
      <c r="A21" s="53" t="str">
        <f t="shared" si="3"/>
        <v>: Platzhalter 18</v>
      </c>
      <c r="B21" s="61" t="s">
        <v>73</v>
      </c>
      <c r="C21" s="62"/>
      <c r="D21" s="62"/>
      <c r="E21" s="63"/>
      <c r="F21" s="64"/>
      <c r="G21" s="64">
        <f t="shared" si="1"/>
        <v>0</v>
      </c>
      <c r="H21" s="65"/>
      <c r="I21" s="64">
        <f ca="1">+SUMIF(Planübersicht!$H$5:H48,A21,Planübersicht!$F$5:$F$31)</f>
        <v>0</v>
      </c>
      <c r="J21" s="64">
        <f ca="1">+SUMIF(Planübersicht!$H$5:J48,A21,Planübersicht!$G$5:$G$31)</f>
        <v>0</v>
      </c>
      <c r="K21" s="64">
        <f ca="1">tbl_Ressourcen[[#This Row],[beauftragte PT 
gesamt]]-tbl_Ressourcen[[#This Row],[verplante 
PT
gesamt]]</f>
        <v>0</v>
      </c>
      <c r="L21" s="64">
        <f t="shared" ca="1" si="2"/>
        <v>0</v>
      </c>
    </row>
    <row r="22" spans="1:12" x14ac:dyDescent="0.25">
      <c r="A22" s="53" t="str">
        <f t="shared" si="3"/>
        <v>: Platzhalter 19</v>
      </c>
      <c r="B22" s="61" t="s">
        <v>74</v>
      </c>
      <c r="C22" s="62"/>
      <c r="D22" s="62"/>
      <c r="E22" s="63"/>
      <c r="F22" s="64"/>
      <c r="G22" s="64">
        <f t="shared" si="1"/>
        <v>0</v>
      </c>
      <c r="H22" s="65"/>
      <c r="I22" s="64">
        <f ca="1">+SUMIF(Planübersicht!$H$5:H49,A22,Planübersicht!$F$5:$F$31)</f>
        <v>0</v>
      </c>
      <c r="J22" s="64">
        <f ca="1">+SUMIF(Planübersicht!$H$5:J49,A22,Planübersicht!$G$5:$G$31)</f>
        <v>0</v>
      </c>
      <c r="K22" s="64">
        <f ca="1">tbl_Ressourcen[[#This Row],[beauftragte PT 
gesamt]]-tbl_Ressourcen[[#This Row],[verplante 
PT
gesamt]]</f>
        <v>0</v>
      </c>
      <c r="L22" s="64">
        <f t="shared" ca="1" si="2"/>
        <v>0</v>
      </c>
    </row>
    <row r="23" spans="1:12" x14ac:dyDescent="0.25">
      <c r="A23" s="53" t="str">
        <f t="shared" si="3"/>
        <v>: Platzhalter 20</v>
      </c>
      <c r="B23" s="61" t="s">
        <v>75</v>
      </c>
      <c r="C23" s="62"/>
      <c r="D23" s="62"/>
      <c r="E23" s="63"/>
      <c r="F23" s="64"/>
      <c r="G23" s="64">
        <f t="shared" si="1"/>
        <v>0</v>
      </c>
      <c r="H23" s="65"/>
      <c r="I23" s="64">
        <f ca="1">+SUMIF(Planübersicht!$H$5:H50,A23,Planübersicht!$F$5:$F$31)</f>
        <v>0</v>
      </c>
      <c r="J23" s="64">
        <f ca="1">+SUMIF(Planübersicht!$H$5:J50,A23,Planübersicht!$G$5:$G$31)</f>
        <v>0</v>
      </c>
      <c r="K23" s="64">
        <f ca="1">tbl_Ressourcen[[#This Row],[beauftragte PT 
gesamt]]-tbl_Ressourcen[[#This Row],[verplante 
PT
gesamt]]</f>
        <v>0</v>
      </c>
      <c r="L23" s="64">
        <f t="shared" ca="1" si="2"/>
        <v>0</v>
      </c>
    </row>
    <row r="24" spans="1:12" x14ac:dyDescent="0.25">
      <c r="A24" s="53" t="str">
        <f t="shared" si="3"/>
        <v>: Platzhalter 21</v>
      </c>
      <c r="B24" s="61" t="s">
        <v>76</v>
      </c>
      <c r="C24" s="62"/>
      <c r="D24" s="62"/>
      <c r="E24" s="63"/>
      <c r="F24" s="64"/>
      <c r="G24" s="64">
        <f t="shared" si="1"/>
        <v>0</v>
      </c>
      <c r="H24" s="65"/>
      <c r="I24" s="64">
        <f ca="1">+SUMIF(Planübersicht!$H$5:H51,A24,Planübersicht!$F$5:$F$31)</f>
        <v>0</v>
      </c>
      <c r="J24" s="64">
        <f ca="1">+SUMIF(Planübersicht!$H$5:J51,A24,Planübersicht!$G$5:$G$31)</f>
        <v>0</v>
      </c>
      <c r="K24" s="64">
        <f ca="1">tbl_Ressourcen[[#This Row],[beauftragte PT 
gesamt]]-tbl_Ressourcen[[#This Row],[verplante 
PT
gesamt]]</f>
        <v>0</v>
      </c>
      <c r="L24" s="64">
        <f t="shared" ca="1" si="2"/>
        <v>0</v>
      </c>
    </row>
    <row r="25" spans="1:12" x14ac:dyDescent="0.25">
      <c r="A25" s="53" t="str">
        <f t="shared" si="3"/>
        <v>: Platzhalter 22</v>
      </c>
      <c r="B25" s="61" t="s">
        <v>96</v>
      </c>
      <c r="C25" s="62"/>
      <c r="D25" s="62"/>
      <c r="E25" s="63"/>
      <c r="F25" s="64"/>
      <c r="G25" s="64">
        <f t="shared" si="1"/>
        <v>0</v>
      </c>
      <c r="H25" s="65"/>
      <c r="I25" s="64">
        <f ca="1">+SUMIF(Planübersicht!$H$5:H52,A25,Planübersicht!$F$5:$F$31)</f>
        <v>0</v>
      </c>
      <c r="J25" s="64">
        <f ca="1">+SUMIF(Planübersicht!$H$5:J52,A25,Planübersicht!$G$5:$G$31)</f>
        <v>0</v>
      </c>
      <c r="K25" s="64">
        <f ca="1">tbl_Ressourcen[[#This Row],[beauftragte PT 
gesamt]]-tbl_Ressourcen[[#This Row],[verplante 
PT
gesamt]]</f>
        <v>0</v>
      </c>
      <c r="L25" s="64">
        <f t="shared" ca="1" si="2"/>
        <v>0</v>
      </c>
    </row>
    <row r="26" spans="1:12" x14ac:dyDescent="0.25">
      <c r="A26" s="53" t="str">
        <f t="shared" si="3"/>
        <v>: Platzhalter 23</v>
      </c>
      <c r="B26" s="61" t="s">
        <v>97</v>
      </c>
      <c r="C26" s="62"/>
      <c r="D26" s="62"/>
      <c r="E26" s="63"/>
      <c r="F26" s="64"/>
      <c r="G26" s="64">
        <f t="shared" si="1"/>
        <v>0</v>
      </c>
      <c r="H26" s="65"/>
      <c r="I26" s="64">
        <f ca="1">+SUMIF(Planübersicht!$H$5:H53,A26,Planübersicht!$F$5:$F$31)</f>
        <v>0</v>
      </c>
      <c r="J26" s="64">
        <f ca="1">+SUMIF(Planübersicht!$H$5:J53,A26,Planübersicht!$G$5:$G$31)</f>
        <v>0</v>
      </c>
      <c r="K26" s="64">
        <f ca="1">tbl_Ressourcen[[#This Row],[beauftragte PT 
gesamt]]-tbl_Ressourcen[[#This Row],[verplante 
PT
gesamt]]</f>
        <v>0</v>
      </c>
      <c r="L26" s="64">
        <f t="shared" ca="1" si="2"/>
        <v>0</v>
      </c>
    </row>
    <row r="27" spans="1:12" x14ac:dyDescent="0.25">
      <c r="A27" s="53" t="str">
        <f t="shared" si="3"/>
        <v>: Platzhalter 24</v>
      </c>
      <c r="B27" s="61" t="s">
        <v>98</v>
      </c>
      <c r="C27" s="62"/>
      <c r="D27" s="62"/>
      <c r="E27" s="63"/>
      <c r="F27" s="64"/>
      <c r="G27" s="64">
        <f t="shared" si="1"/>
        <v>0</v>
      </c>
      <c r="H27" s="65"/>
      <c r="I27" s="64">
        <f ca="1">+SUMIF(Planübersicht!$H$5:H54,A27,Planübersicht!$F$5:$F$31)</f>
        <v>0</v>
      </c>
      <c r="J27" s="64">
        <f ca="1">+SUMIF(Planübersicht!$H$5:J54,A27,Planübersicht!$G$5:$G$31)</f>
        <v>0</v>
      </c>
      <c r="K27" s="64">
        <f ca="1">tbl_Ressourcen[[#This Row],[beauftragte PT 
gesamt]]-tbl_Ressourcen[[#This Row],[verplante 
PT
gesamt]]</f>
        <v>0</v>
      </c>
      <c r="L27" s="64">
        <f t="shared" ca="1" si="2"/>
        <v>0</v>
      </c>
    </row>
    <row r="28" spans="1:12" x14ac:dyDescent="0.25">
      <c r="A28" s="53" t="str">
        <f t="shared" si="3"/>
        <v>: Platzhalter 25</v>
      </c>
      <c r="B28" s="61" t="s">
        <v>99</v>
      </c>
      <c r="C28" s="62"/>
      <c r="D28" s="62"/>
      <c r="E28" s="63"/>
      <c r="F28" s="64"/>
      <c r="G28" s="64">
        <f t="shared" si="1"/>
        <v>0</v>
      </c>
      <c r="H28" s="65"/>
      <c r="I28" s="64">
        <f ca="1">+SUMIF(Planübersicht!$H$5:H55,A28,Planübersicht!$F$5:$F$31)</f>
        <v>0</v>
      </c>
      <c r="J28" s="64">
        <f ca="1">+SUMIF(Planübersicht!$H$5:J55,A28,Planübersicht!$G$5:$G$31)</f>
        <v>0</v>
      </c>
      <c r="K28" s="64">
        <f ca="1">tbl_Ressourcen[[#This Row],[beauftragte PT 
gesamt]]-tbl_Ressourcen[[#This Row],[verplante 
PT
gesamt]]</f>
        <v>0</v>
      </c>
      <c r="L28" s="64">
        <f t="shared" ca="1" si="2"/>
        <v>0</v>
      </c>
    </row>
    <row r="29" spans="1:12" x14ac:dyDescent="0.25">
      <c r="A29" s="53" t="str">
        <f t="shared" si="3"/>
        <v>: Platzhalter 26</v>
      </c>
      <c r="B29" s="61" t="s">
        <v>100</v>
      </c>
      <c r="C29" s="62"/>
      <c r="D29" s="62"/>
      <c r="E29" s="63"/>
      <c r="F29" s="64"/>
      <c r="G29" s="64">
        <f t="shared" si="1"/>
        <v>0</v>
      </c>
      <c r="H29" s="65"/>
      <c r="I29" s="64">
        <f ca="1">+SUMIF(Planübersicht!$H$5:H56,A29,Planübersicht!$F$5:$F$31)</f>
        <v>0</v>
      </c>
      <c r="J29" s="64">
        <f ca="1">+SUMIF(Planübersicht!$H$5:J56,A29,Planübersicht!$G$5:$G$31)</f>
        <v>0</v>
      </c>
      <c r="K29" s="64">
        <f ca="1">tbl_Ressourcen[[#This Row],[beauftragte PT 
gesamt]]-tbl_Ressourcen[[#This Row],[verplante 
PT
gesamt]]</f>
        <v>0</v>
      </c>
      <c r="L29" s="64">
        <f t="shared" ca="1" si="2"/>
        <v>0</v>
      </c>
    </row>
    <row r="30" spans="1:12" x14ac:dyDescent="0.25">
      <c r="A30" s="53" t="str">
        <f t="shared" si="3"/>
        <v>: Platzhalter 27</v>
      </c>
      <c r="B30" s="61" t="s">
        <v>101</v>
      </c>
      <c r="C30" s="66"/>
      <c r="D30" s="66"/>
      <c r="E30" s="67"/>
      <c r="F30" s="68"/>
      <c r="G30" s="64">
        <f t="shared" si="1"/>
        <v>0</v>
      </c>
      <c r="H30" s="69"/>
      <c r="I30" s="64">
        <f ca="1">+SUMIF(Planübersicht!$H$5:H57,A30,Planübersicht!$F$5:$F$31)</f>
        <v>0</v>
      </c>
      <c r="J30" s="64">
        <f ca="1">+SUMIF(Planübersicht!$H$5:J57,A30,Planübersicht!$G$5:$G$31)</f>
        <v>0</v>
      </c>
      <c r="K30" s="64">
        <f ca="1">tbl_Ressourcen[[#This Row],[beauftragte PT 
gesamt]]-tbl_Ressourcen[[#This Row],[verplante 
PT
gesamt]]</f>
        <v>0</v>
      </c>
      <c r="L30" s="64">
        <f t="shared" ca="1" si="2"/>
        <v>0</v>
      </c>
    </row>
    <row r="31" spans="1:12" x14ac:dyDescent="0.25">
      <c r="A31" s="53" t="str">
        <f t="shared" si="0"/>
        <v/>
      </c>
    </row>
    <row r="32" spans="1:12" x14ac:dyDescent="0.25">
      <c r="A32" s="53" t="str">
        <f t="shared" si="0"/>
        <v/>
      </c>
    </row>
    <row r="33" spans="1:1" x14ac:dyDescent="0.25">
      <c r="A33" s="53" t="str">
        <f t="shared" si="0"/>
        <v/>
      </c>
    </row>
    <row r="34" spans="1:1" x14ac:dyDescent="0.25">
      <c r="A34" s="53" t="str">
        <f t="shared" si="0"/>
        <v/>
      </c>
    </row>
    <row r="35" spans="1:1" x14ac:dyDescent="0.25">
      <c r="A35" s="53" t="str">
        <f t="shared" si="0"/>
        <v/>
      </c>
    </row>
    <row r="36" spans="1:1" x14ac:dyDescent="0.25">
      <c r="A36" s="53" t="str">
        <f t="shared" si="0"/>
        <v/>
      </c>
    </row>
    <row r="37" spans="1:1" x14ac:dyDescent="0.25">
      <c r="A37" s="53" t="str">
        <f t="shared" si="0"/>
        <v/>
      </c>
    </row>
    <row r="38" spans="1:1" x14ac:dyDescent="0.25">
      <c r="A38" s="53" t="str">
        <f t="shared" si="0"/>
        <v/>
      </c>
    </row>
    <row r="39" spans="1:1" x14ac:dyDescent="0.25">
      <c r="A39" s="53" t="str">
        <f t="shared" si="0"/>
        <v/>
      </c>
    </row>
    <row r="40" spans="1:1" x14ac:dyDescent="0.25">
      <c r="A40" s="53" t="str">
        <f t="shared" si="0"/>
        <v/>
      </c>
    </row>
    <row r="41" spans="1:1" x14ac:dyDescent="0.25">
      <c r="A41" s="53" t="str">
        <f t="shared" si="0"/>
        <v/>
      </c>
    </row>
    <row r="42" spans="1:1" x14ac:dyDescent="0.25">
      <c r="A42" s="53" t="str">
        <f t="shared" si="0"/>
        <v/>
      </c>
    </row>
    <row r="43" spans="1:1" x14ac:dyDescent="0.25">
      <c r="A43" s="53" t="str">
        <f t="shared" si="0"/>
        <v/>
      </c>
    </row>
    <row r="44" spans="1:1" x14ac:dyDescent="0.25">
      <c r="A44" s="53" t="str">
        <f t="shared" si="0"/>
        <v/>
      </c>
    </row>
    <row r="45" spans="1:1" x14ac:dyDescent="0.25">
      <c r="A45" s="53" t="str">
        <f t="shared" si="0"/>
        <v/>
      </c>
    </row>
    <row r="46" spans="1:1" x14ac:dyDescent="0.25">
      <c r="A46" s="53" t="str">
        <f t="shared" si="0"/>
        <v/>
      </c>
    </row>
    <row r="47" spans="1:1" x14ac:dyDescent="0.25">
      <c r="A47" s="53" t="str">
        <f t="shared" si="0"/>
        <v/>
      </c>
    </row>
    <row r="48" spans="1:1" x14ac:dyDescent="0.25">
      <c r="A48" s="53" t="str">
        <f t="shared" si="0"/>
        <v/>
      </c>
    </row>
    <row r="49" spans="1:1" x14ac:dyDescent="0.25">
      <c r="A49" s="53" t="str">
        <f t="shared" si="0"/>
        <v/>
      </c>
    </row>
    <row r="50" spans="1:1" x14ac:dyDescent="0.25">
      <c r="A50" s="53" t="str">
        <f t="shared" si="0"/>
        <v/>
      </c>
    </row>
    <row r="51" spans="1:1" x14ac:dyDescent="0.25">
      <c r="A51" s="53" t="str">
        <f t="shared" si="0"/>
        <v/>
      </c>
    </row>
    <row r="52" spans="1:1" x14ac:dyDescent="0.25">
      <c r="A52" s="53" t="str">
        <f t="shared" si="0"/>
        <v/>
      </c>
    </row>
    <row r="53" spans="1:1" x14ac:dyDescent="0.25">
      <c r="A53" s="53" t="str">
        <f t="shared" si="0"/>
        <v/>
      </c>
    </row>
    <row r="54" spans="1:1" x14ac:dyDescent="0.25">
      <c r="A54" s="53" t="str">
        <f t="shared" si="0"/>
        <v/>
      </c>
    </row>
    <row r="55" spans="1:1" x14ac:dyDescent="0.25">
      <c r="A55" s="53" t="str">
        <f t="shared" si="0"/>
        <v/>
      </c>
    </row>
    <row r="56" spans="1:1" x14ac:dyDescent="0.25">
      <c r="A56" s="53" t="str">
        <f t="shared" si="0"/>
        <v/>
      </c>
    </row>
    <row r="57" spans="1:1" x14ac:dyDescent="0.25">
      <c r="A57" s="53" t="str">
        <f t="shared" si="0"/>
        <v/>
      </c>
    </row>
    <row r="58" spans="1:1" x14ac:dyDescent="0.25">
      <c r="A58" s="53" t="str">
        <f t="shared" si="0"/>
        <v/>
      </c>
    </row>
    <row r="59" spans="1:1" x14ac:dyDescent="0.25">
      <c r="A59" s="53" t="str">
        <f t="shared" si="0"/>
        <v/>
      </c>
    </row>
    <row r="60" spans="1:1" x14ac:dyDescent="0.25">
      <c r="A60" s="53" t="str">
        <f t="shared" si="0"/>
        <v/>
      </c>
    </row>
    <row r="61" spans="1:1" x14ac:dyDescent="0.25">
      <c r="A61" s="53" t="str">
        <f t="shared" si="0"/>
        <v/>
      </c>
    </row>
    <row r="62" spans="1:1" x14ac:dyDescent="0.25">
      <c r="A62" s="53" t="str">
        <f t="shared" si="0"/>
        <v/>
      </c>
    </row>
    <row r="63" spans="1:1" x14ac:dyDescent="0.25">
      <c r="A63" s="53" t="str">
        <f t="shared" si="0"/>
        <v/>
      </c>
    </row>
    <row r="64" spans="1:1" x14ac:dyDescent="0.25">
      <c r="A64" s="53" t="str">
        <f t="shared" si="0"/>
        <v/>
      </c>
    </row>
    <row r="65" spans="1:1" x14ac:dyDescent="0.25">
      <c r="A65" s="53" t="str">
        <f t="shared" si="0"/>
        <v/>
      </c>
    </row>
    <row r="66" spans="1:1" x14ac:dyDescent="0.25">
      <c r="A66" s="53" t="str">
        <f t="shared" si="0"/>
        <v/>
      </c>
    </row>
    <row r="67" spans="1:1" x14ac:dyDescent="0.25">
      <c r="A67" s="53" t="str">
        <f t="shared" si="0"/>
        <v/>
      </c>
    </row>
    <row r="68" spans="1:1" x14ac:dyDescent="0.25">
      <c r="A68" s="53" t="str">
        <f t="shared" si="0"/>
        <v/>
      </c>
    </row>
    <row r="69" spans="1:1" x14ac:dyDescent="0.25">
      <c r="A69" s="53" t="str">
        <f t="shared" ref="A69:A100" si="4">IF(B69="","",CONCATENATE(D69,": ",B69))</f>
        <v/>
      </c>
    </row>
    <row r="70" spans="1:1" x14ac:dyDescent="0.25">
      <c r="A70" s="53" t="str">
        <f t="shared" si="4"/>
        <v/>
      </c>
    </row>
    <row r="71" spans="1:1" x14ac:dyDescent="0.25">
      <c r="A71" s="53" t="str">
        <f t="shared" si="4"/>
        <v/>
      </c>
    </row>
    <row r="72" spans="1:1" x14ac:dyDescent="0.25">
      <c r="A72" s="53" t="str">
        <f t="shared" si="4"/>
        <v/>
      </c>
    </row>
    <row r="73" spans="1:1" x14ac:dyDescent="0.25">
      <c r="A73" s="53" t="str">
        <f t="shared" si="4"/>
        <v/>
      </c>
    </row>
    <row r="74" spans="1:1" x14ac:dyDescent="0.25">
      <c r="A74" s="53" t="str">
        <f t="shared" si="4"/>
        <v/>
      </c>
    </row>
    <row r="75" spans="1:1" x14ac:dyDescent="0.25">
      <c r="A75" s="53" t="str">
        <f t="shared" si="4"/>
        <v/>
      </c>
    </row>
    <row r="76" spans="1:1" x14ac:dyDescent="0.25">
      <c r="A76" s="53" t="str">
        <f t="shared" si="4"/>
        <v/>
      </c>
    </row>
    <row r="77" spans="1:1" x14ac:dyDescent="0.25">
      <c r="A77" s="53" t="str">
        <f t="shared" si="4"/>
        <v/>
      </c>
    </row>
    <row r="78" spans="1:1" x14ac:dyDescent="0.25">
      <c r="A78" s="53" t="str">
        <f t="shared" si="4"/>
        <v/>
      </c>
    </row>
    <row r="79" spans="1:1" x14ac:dyDescent="0.25">
      <c r="A79" s="53" t="str">
        <f t="shared" si="4"/>
        <v/>
      </c>
    </row>
    <row r="80" spans="1:1" x14ac:dyDescent="0.25">
      <c r="A80" s="53" t="str">
        <f t="shared" si="4"/>
        <v/>
      </c>
    </row>
    <row r="81" spans="1:1" x14ac:dyDescent="0.25">
      <c r="A81" s="53" t="str">
        <f t="shared" si="4"/>
        <v/>
      </c>
    </row>
    <row r="82" spans="1:1" x14ac:dyDescent="0.25">
      <c r="A82" s="53" t="str">
        <f t="shared" si="4"/>
        <v/>
      </c>
    </row>
    <row r="83" spans="1:1" x14ac:dyDescent="0.25">
      <c r="A83" s="53" t="str">
        <f t="shared" si="4"/>
        <v/>
      </c>
    </row>
    <row r="84" spans="1:1" x14ac:dyDescent="0.25">
      <c r="A84" s="53" t="str">
        <f t="shared" si="4"/>
        <v/>
      </c>
    </row>
    <row r="85" spans="1:1" x14ac:dyDescent="0.25">
      <c r="A85" s="53" t="str">
        <f t="shared" si="4"/>
        <v/>
      </c>
    </row>
    <row r="86" spans="1:1" x14ac:dyDescent="0.25">
      <c r="A86" s="53" t="str">
        <f t="shared" si="4"/>
        <v/>
      </c>
    </row>
    <row r="87" spans="1:1" x14ac:dyDescent="0.25">
      <c r="A87" s="53" t="str">
        <f t="shared" si="4"/>
        <v/>
      </c>
    </row>
    <row r="88" spans="1:1" x14ac:dyDescent="0.25">
      <c r="A88" s="53" t="str">
        <f t="shared" si="4"/>
        <v/>
      </c>
    </row>
    <row r="89" spans="1:1" x14ac:dyDescent="0.25">
      <c r="A89" s="53" t="str">
        <f t="shared" si="4"/>
        <v/>
      </c>
    </row>
    <row r="90" spans="1:1" x14ac:dyDescent="0.25">
      <c r="A90" s="53" t="str">
        <f t="shared" si="4"/>
        <v/>
      </c>
    </row>
    <row r="91" spans="1:1" x14ac:dyDescent="0.25">
      <c r="A91" s="53" t="str">
        <f t="shared" si="4"/>
        <v/>
      </c>
    </row>
    <row r="92" spans="1:1" x14ac:dyDescent="0.25">
      <c r="A92" s="53" t="str">
        <f t="shared" si="4"/>
        <v/>
      </c>
    </row>
    <row r="93" spans="1:1" x14ac:dyDescent="0.25">
      <c r="A93" s="53" t="str">
        <f t="shared" si="4"/>
        <v/>
      </c>
    </row>
    <row r="94" spans="1:1" x14ac:dyDescent="0.25">
      <c r="A94" s="53" t="str">
        <f t="shared" si="4"/>
        <v/>
      </c>
    </row>
    <row r="95" spans="1:1" x14ac:dyDescent="0.25">
      <c r="A95" s="53" t="str">
        <f t="shared" si="4"/>
        <v/>
      </c>
    </row>
    <row r="96" spans="1:1" x14ac:dyDescent="0.25">
      <c r="A96" s="53" t="str">
        <f t="shared" si="4"/>
        <v/>
      </c>
    </row>
    <row r="97" spans="1:1" x14ac:dyDescent="0.25">
      <c r="A97" s="53" t="str">
        <f t="shared" si="4"/>
        <v/>
      </c>
    </row>
    <row r="98" spans="1:1" x14ac:dyDescent="0.25">
      <c r="A98" s="53" t="str">
        <f t="shared" si="4"/>
        <v/>
      </c>
    </row>
    <row r="99" spans="1:1" x14ac:dyDescent="0.25">
      <c r="A99" s="53" t="str">
        <f t="shared" si="4"/>
        <v/>
      </c>
    </row>
    <row r="100" spans="1:1" x14ac:dyDescent="0.25">
      <c r="A100" s="53" t="str">
        <f t="shared" si="4"/>
        <v/>
      </c>
    </row>
  </sheetData>
  <conditionalFormatting sqref="K4:K30">
    <cfRule type="cellIs" priority="6" operator="lessThan">
      <formula>0</formula>
    </cfRule>
    <cfRule type="cellIs" dxfId="20" priority="7" operator="greaterThan">
      <formula>0</formula>
    </cfRule>
  </conditionalFormatting>
  <conditionalFormatting sqref="L4:L30">
    <cfRule type="cellIs" priority="4" operator="lessThan">
      <formula>0</formula>
    </cfRule>
    <cfRule type="cellIs" dxfId="19" priority="5" operator="greaterThan">
      <formula>0</formula>
    </cfRule>
  </conditionalFormatting>
  <conditionalFormatting sqref="K4:L30">
    <cfRule type="cellIs" dxfId="18" priority="1" operator="equal">
      <formula>0</formula>
    </cfRule>
    <cfRule type="cellIs" dxfId="17" priority="2" operator="lessThan">
      <formula>0</formula>
    </cfRule>
    <cfRule type="cellIs" dxfId="16" priority="3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Datengrundlage!$H$3:$H$12</xm:f>
          </x14:formula1>
          <xm:sqref>H4:H30</xm:sqref>
        </x14:dataValidation>
        <x14:dataValidation type="list" allowBlank="1" showInputMessage="1" showErrorMessage="1">
          <x14:formula1>
            <xm:f>Datengrundlage!$J$3:$J$10</xm:f>
          </x14:formula1>
          <xm:sqref>C4:C30</xm:sqref>
        </x14:dataValidation>
        <x14:dataValidation type="list" allowBlank="1" showInputMessage="1" showErrorMessage="1">
          <x14:formula1>
            <xm:f>Datengrundlage!$B$3:$B$24</xm:f>
          </x14:formula1>
          <xm:sqref>D4:D30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M32"/>
  <sheetViews>
    <sheetView showGridLines="0" showZeros="0" zoomScale="85" zoomScaleNormal="85" workbookViewId="0">
      <selection activeCell="D8" sqref="D8"/>
    </sheetView>
  </sheetViews>
  <sheetFormatPr baseColWidth="10" defaultColWidth="10.77734375" defaultRowHeight="14.4" x14ac:dyDescent="0.3"/>
  <cols>
    <col min="1" max="1" width="17.77734375" style="2" customWidth="1"/>
    <col min="2" max="2" width="11.77734375" style="3" customWidth="1"/>
    <col min="3" max="3" width="25.5546875" style="2" customWidth="1"/>
    <col min="4" max="4" width="24" style="2" customWidth="1"/>
    <col min="5" max="5" width="32.21875" style="2" bestFit="1" customWidth="1"/>
    <col min="6" max="6" width="19.44140625" style="4" customWidth="1"/>
    <col min="7" max="7" width="16.77734375" style="4" customWidth="1"/>
    <col min="8" max="8" width="37.77734375" style="5" hidden="1" customWidth="1"/>
    <col min="9" max="9" width="24" style="2" customWidth="1"/>
    <col min="10" max="10" width="11.21875" style="4" bestFit="1" customWidth="1"/>
    <col min="11" max="11" width="11.77734375" style="6" bestFit="1" customWidth="1"/>
    <col min="12" max="12" width="10" style="2" bestFit="1" customWidth="1"/>
    <col min="13" max="13" width="19.77734375" style="2" bestFit="1" customWidth="1"/>
    <col min="14" max="14" width="15.21875" style="2" bestFit="1" customWidth="1"/>
    <col min="15" max="16384" width="10.77734375" style="2"/>
  </cols>
  <sheetData>
    <row r="1" spans="1:13" ht="34.5" customHeight="1" x14ac:dyDescent="0.3"/>
    <row r="2" spans="1:13" ht="34.5" customHeight="1" x14ac:dyDescent="0.25">
      <c r="E2" s="7" t="s">
        <v>15</v>
      </c>
      <c r="F2" s="8">
        <f>SUM(F5:F31)</f>
        <v>0</v>
      </c>
      <c r="G2" s="8">
        <f>SUM(G5:G31)</f>
        <v>0</v>
      </c>
      <c r="H2" s="9"/>
      <c r="I2" s="7"/>
      <c r="J2" s="10"/>
      <c r="K2" s="11">
        <f>SUM(K5:K31)</f>
        <v>0</v>
      </c>
      <c r="L2" s="12"/>
      <c r="M2" s="13">
        <f>SUM(M5:M31)</f>
        <v>0</v>
      </c>
    </row>
    <row r="3" spans="1:13" ht="15.6" x14ac:dyDescent="0.3">
      <c r="A3" s="79" t="s">
        <v>38</v>
      </c>
      <c r="B3" s="80"/>
      <c r="C3" s="80"/>
      <c r="D3" s="81"/>
      <c r="E3" s="79" t="s">
        <v>39</v>
      </c>
      <c r="F3" s="81"/>
    </row>
    <row r="4" spans="1:13" s="27" customFormat="1" ht="50.4" x14ac:dyDescent="0.3">
      <c r="A4" s="23" t="s">
        <v>34</v>
      </c>
      <c r="B4" s="24" t="s">
        <v>32</v>
      </c>
      <c r="C4" s="23" t="s">
        <v>31</v>
      </c>
      <c r="D4" s="25" t="s">
        <v>0</v>
      </c>
      <c r="E4" s="25" t="s">
        <v>20</v>
      </c>
      <c r="F4" s="28" t="s">
        <v>33</v>
      </c>
      <c r="G4" s="26" t="s">
        <v>40</v>
      </c>
      <c r="H4" s="29" t="s">
        <v>41</v>
      </c>
      <c r="I4" s="30" t="s">
        <v>28</v>
      </c>
      <c r="J4" s="31" t="s">
        <v>35</v>
      </c>
      <c r="K4" s="31" t="s">
        <v>13</v>
      </c>
      <c r="L4" s="30" t="s">
        <v>14</v>
      </c>
      <c r="M4" s="31" t="s">
        <v>42</v>
      </c>
    </row>
    <row r="5" spans="1:13" x14ac:dyDescent="0.3">
      <c r="A5" s="14"/>
      <c r="B5" s="15"/>
      <c r="C5" s="14"/>
      <c r="D5" s="14"/>
      <c r="E5" s="14"/>
      <c r="F5" s="16"/>
      <c r="G5" s="32">
        <f>IFERROR(F5*8,"")</f>
        <v>0</v>
      </c>
      <c r="H5" s="17" t="str">
        <f>+IF(E5="","",CONCATENATE(D5,": ",E5))</f>
        <v/>
      </c>
      <c r="I5" s="14" t="str">
        <f>+IFERROR(IF(H5="","",VLOOKUP(H5,'beauftragte Ressourcen'!$A$3:$H$100,3,)),"")</f>
        <v/>
      </c>
      <c r="J5" s="18" t="str">
        <f>+IFERROR(IF(H5="","",VLOOKUP(H5,'beauftragte Ressourcen'!$A$3:$H$100,8,)),"")</f>
        <v/>
      </c>
      <c r="K5" s="19">
        <f t="shared" ref="K5:K31" si="0">IFERROR(F5/$F$2,0)</f>
        <v>0</v>
      </c>
      <c r="L5" s="20" t="str">
        <f>+IFERROR(IF(H5="","",VLOOKUP(H5,'beauftragte Ressourcen'!$A$3:$H$100,5,)),"")</f>
        <v/>
      </c>
      <c r="M5" s="21" t="str">
        <f t="shared" ref="M5:M31" si="1">IF(F5="","",L5*F5)</f>
        <v/>
      </c>
    </row>
    <row r="6" spans="1:13" x14ac:dyDescent="0.3">
      <c r="A6" s="14"/>
      <c r="B6" s="15"/>
      <c r="C6" s="14"/>
      <c r="D6" s="14"/>
      <c r="E6" s="14"/>
      <c r="F6" s="16"/>
      <c r="G6" s="32">
        <f t="shared" ref="G6:G31" si="2">IFERROR(F6*8,"")</f>
        <v>0</v>
      </c>
      <c r="H6" s="17" t="str">
        <f t="shared" ref="H6:H31" si="3">+IF(E6="","",CONCATENATE(D6,": ",E6))</f>
        <v/>
      </c>
      <c r="I6" s="14" t="str">
        <f>+IFERROR(IF(H6="","",VLOOKUP(H6,'beauftragte Ressourcen'!$A$3:$H$100,3,)),"")</f>
        <v/>
      </c>
      <c r="J6" s="18" t="str">
        <f>+IFERROR(IF(H6="","",VLOOKUP(H6,'beauftragte Ressourcen'!$A$3:$H$100,8,)),"")</f>
        <v/>
      </c>
      <c r="K6" s="19"/>
      <c r="L6" s="20" t="str">
        <f>+IFERROR(IF(H6="","",VLOOKUP(H6,'beauftragte Ressourcen'!$A$3:$H$100,5,)),"")</f>
        <v/>
      </c>
      <c r="M6" s="21" t="str">
        <f t="shared" si="1"/>
        <v/>
      </c>
    </row>
    <row r="7" spans="1:13" x14ac:dyDescent="0.3">
      <c r="A7" s="14"/>
      <c r="B7" s="15"/>
      <c r="C7" s="14"/>
      <c r="D7" s="14"/>
      <c r="E7" s="14"/>
      <c r="F7" s="16"/>
      <c r="G7" s="32">
        <f t="shared" si="2"/>
        <v>0</v>
      </c>
      <c r="H7" s="17" t="str">
        <f t="shared" si="3"/>
        <v/>
      </c>
      <c r="I7" s="14" t="str">
        <f>+IFERROR(IF(H7="","",VLOOKUP(H7,'beauftragte Ressourcen'!$A$3:$H$100,3,)),"")</f>
        <v/>
      </c>
      <c r="J7" s="18" t="str">
        <f>+IFERROR(IF(H7="","",VLOOKUP(H7,'beauftragte Ressourcen'!$A$3:$H$100,8,)),"")</f>
        <v/>
      </c>
      <c r="K7" s="19">
        <f t="shared" si="0"/>
        <v>0</v>
      </c>
      <c r="L7" s="20" t="str">
        <f>+IFERROR(IF(H7="","",VLOOKUP(H7,'beauftragte Ressourcen'!$A$3:$H$100,5,)),"")</f>
        <v/>
      </c>
      <c r="M7" s="21" t="str">
        <f t="shared" si="1"/>
        <v/>
      </c>
    </row>
    <row r="8" spans="1:13" x14ac:dyDescent="0.3">
      <c r="A8" s="14"/>
      <c r="B8" s="15"/>
      <c r="C8" s="14"/>
      <c r="D8" s="14"/>
      <c r="E8" s="14"/>
      <c r="F8" s="16"/>
      <c r="G8" s="32">
        <f t="shared" si="2"/>
        <v>0</v>
      </c>
      <c r="H8" s="17" t="str">
        <f t="shared" si="3"/>
        <v/>
      </c>
      <c r="I8" s="14" t="str">
        <f>+IFERROR(IF(H8="","",VLOOKUP(H8,'beauftragte Ressourcen'!$A$3:$H$100,3,)),"")</f>
        <v/>
      </c>
      <c r="J8" s="18" t="str">
        <f>+IFERROR(IF(H8="","",VLOOKUP(H8,'beauftragte Ressourcen'!$A$3:$H$100,8,)),"")</f>
        <v/>
      </c>
      <c r="K8" s="19">
        <f t="shared" si="0"/>
        <v>0</v>
      </c>
      <c r="L8" s="20" t="str">
        <f>+IFERROR(IF(H8="","",VLOOKUP(H8,'beauftragte Ressourcen'!$A$3:$H$100,5,)),"")</f>
        <v/>
      </c>
      <c r="M8" s="21" t="str">
        <f t="shared" si="1"/>
        <v/>
      </c>
    </row>
    <row r="9" spans="1:13" x14ac:dyDescent="0.3">
      <c r="A9" s="14"/>
      <c r="B9" s="15"/>
      <c r="C9" s="14"/>
      <c r="D9" s="14"/>
      <c r="E9" s="14"/>
      <c r="F9" s="16"/>
      <c r="G9" s="32">
        <f t="shared" si="2"/>
        <v>0</v>
      </c>
      <c r="H9" s="17" t="str">
        <f t="shared" si="3"/>
        <v/>
      </c>
      <c r="I9" s="14" t="str">
        <f>+IFERROR(IF(H9="","",VLOOKUP(H9,'beauftragte Ressourcen'!$A$3:$H$100,3,)),"")</f>
        <v/>
      </c>
      <c r="J9" s="18" t="str">
        <f>+IFERROR(IF(H9="","",VLOOKUP(H9,'beauftragte Ressourcen'!$A$3:$H$100,8,)),"")</f>
        <v/>
      </c>
      <c r="K9" s="19">
        <f t="shared" si="0"/>
        <v>0</v>
      </c>
      <c r="L9" s="20" t="str">
        <f>+IFERROR(IF(H9="","",VLOOKUP(H9,'beauftragte Ressourcen'!$A$3:$H$100,5,)),"")</f>
        <v/>
      </c>
      <c r="M9" s="21" t="str">
        <f t="shared" si="1"/>
        <v/>
      </c>
    </row>
    <row r="10" spans="1:13" x14ac:dyDescent="0.3">
      <c r="A10" s="14"/>
      <c r="B10" s="15"/>
      <c r="C10" s="14"/>
      <c r="D10" s="14"/>
      <c r="E10" s="14"/>
      <c r="F10" s="16"/>
      <c r="G10" s="32">
        <f t="shared" si="2"/>
        <v>0</v>
      </c>
      <c r="H10" s="17" t="str">
        <f t="shared" si="3"/>
        <v/>
      </c>
      <c r="I10" s="14" t="str">
        <f>+IFERROR(IF(H10="","",VLOOKUP(H10,'beauftragte Ressourcen'!$A$3:$H$100,3,)),"")</f>
        <v/>
      </c>
      <c r="J10" s="18" t="str">
        <f>+IFERROR(IF(H10="","",VLOOKUP(H10,'beauftragte Ressourcen'!$A$3:$H$100,8,)),"")</f>
        <v/>
      </c>
      <c r="K10" s="19">
        <f t="shared" si="0"/>
        <v>0</v>
      </c>
      <c r="L10" s="20" t="str">
        <f>+IFERROR(IF(H10="","",VLOOKUP(H10,'beauftragte Ressourcen'!$A$3:$H$100,5,)),"")</f>
        <v/>
      </c>
      <c r="M10" s="21" t="str">
        <f t="shared" si="1"/>
        <v/>
      </c>
    </row>
    <row r="11" spans="1:13" x14ac:dyDescent="0.3">
      <c r="A11" s="14"/>
      <c r="B11" s="15"/>
      <c r="C11" s="14"/>
      <c r="D11" s="14"/>
      <c r="E11" s="14"/>
      <c r="F11" s="16"/>
      <c r="G11" s="32">
        <f t="shared" si="2"/>
        <v>0</v>
      </c>
      <c r="H11" s="17" t="str">
        <f t="shared" si="3"/>
        <v/>
      </c>
      <c r="I11" s="14" t="str">
        <f>+IFERROR(IF(H11="","",VLOOKUP(H11,'beauftragte Ressourcen'!$A$3:$H$100,3,)),"")</f>
        <v/>
      </c>
      <c r="J11" s="18" t="str">
        <f>+IFERROR(IF(H11="","",VLOOKUP(H11,'beauftragte Ressourcen'!$A$3:$H$100,8,)),"")</f>
        <v/>
      </c>
      <c r="K11" s="19">
        <f t="shared" si="0"/>
        <v>0</v>
      </c>
      <c r="L11" s="20" t="str">
        <f>+IFERROR(IF(H11="","",VLOOKUP(H11,'beauftragte Ressourcen'!$A$3:$H$100,5,)),"")</f>
        <v/>
      </c>
      <c r="M11" s="21" t="str">
        <f t="shared" si="1"/>
        <v/>
      </c>
    </row>
    <row r="12" spans="1:13" x14ac:dyDescent="0.3">
      <c r="A12" s="14"/>
      <c r="B12" s="15"/>
      <c r="C12" s="14"/>
      <c r="D12" s="14"/>
      <c r="E12" s="14"/>
      <c r="F12" s="16"/>
      <c r="G12" s="32">
        <f t="shared" si="2"/>
        <v>0</v>
      </c>
      <c r="H12" s="17" t="str">
        <f t="shared" si="3"/>
        <v/>
      </c>
      <c r="I12" s="14" t="str">
        <f>+IFERROR(IF(H12="","",VLOOKUP(H12,'beauftragte Ressourcen'!$A$3:$H$100,3,)),"")</f>
        <v/>
      </c>
      <c r="J12" s="18" t="str">
        <f>+IFERROR(IF(H12="","",VLOOKUP(H12,'beauftragte Ressourcen'!$A$3:$H$100,8,)),"")</f>
        <v/>
      </c>
      <c r="K12" s="19">
        <f t="shared" si="0"/>
        <v>0</v>
      </c>
      <c r="L12" s="20" t="str">
        <f>+IFERROR(IF(H12="","",VLOOKUP(H12,'beauftragte Ressourcen'!$A$3:$H$100,5,)),"")</f>
        <v/>
      </c>
      <c r="M12" s="21" t="str">
        <f t="shared" si="1"/>
        <v/>
      </c>
    </row>
    <row r="13" spans="1:13" x14ac:dyDescent="0.3">
      <c r="A13" s="14"/>
      <c r="B13" s="15"/>
      <c r="C13" s="14"/>
      <c r="D13" s="14"/>
      <c r="E13" s="14"/>
      <c r="F13" s="16"/>
      <c r="G13" s="32">
        <f t="shared" si="2"/>
        <v>0</v>
      </c>
      <c r="H13" s="17" t="str">
        <f t="shared" si="3"/>
        <v/>
      </c>
      <c r="I13" s="14" t="str">
        <f>+IFERROR(IF(H13="","",VLOOKUP(H13,'beauftragte Ressourcen'!$A$3:$H$100,3,)),"")</f>
        <v/>
      </c>
      <c r="J13" s="18" t="str">
        <f>+IFERROR(IF(H13="","",VLOOKUP(H13,'beauftragte Ressourcen'!$A$3:$H$100,8,)),"")</f>
        <v/>
      </c>
      <c r="K13" s="19">
        <f t="shared" si="0"/>
        <v>0</v>
      </c>
      <c r="L13" s="20" t="str">
        <f>+IFERROR(IF(H13="","",VLOOKUP(H13,'beauftragte Ressourcen'!$A$3:$H$100,5,)),"")</f>
        <v/>
      </c>
      <c r="M13" s="21" t="str">
        <f t="shared" si="1"/>
        <v/>
      </c>
    </row>
    <row r="14" spans="1:13" x14ac:dyDescent="0.3">
      <c r="A14" s="14"/>
      <c r="B14" s="15"/>
      <c r="C14" s="14"/>
      <c r="D14" s="14"/>
      <c r="E14" s="14"/>
      <c r="F14" s="16"/>
      <c r="G14" s="32">
        <f t="shared" si="2"/>
        <v>0</v>
      </c>
      <c r="H14" s="17" t="str">
        <f t="shared" si="3"/>
        <v/>
      </c>
      <c r="I14" s="14" t="str">
        <f>+IFERROR(IF(H14="","",VLOOKUP(H14,'beauftragte Ressourcen'!$A$3:$H$100,3,)),"")</f>
        <v/>
      </c>
      <c r="J14" s="18" t="str">
        <f>+IFERROR(IF(H14="","",VLOOKUP(H14,'beauftragte Ressourcen'!$A$3:$H$100,8,)),"")</f>
        <v/>
      </c>
      <c r="K14" s="19">
        <f t="shared" si="0"/>
        <v>0</v>
      </c>
      <c r="L14" s="20" t="str">
        <f>+IFERROR(IF(H14="","",VLOOKUP(H14,'beauftragte Ressourcen'!$A$3:$H$100,5,)),"")</f>
        <v/>
      </c>
      <c r="M14" s="21" t="str">
        <f t="shared" si="1"/>
        <v/>
      </c>
    </row>
    <row r="15" spans="1:13" x14ac:dyDescent="0.3">
      <c r="A15" s="14"/>
      <c r="B15" s="15"/>
      <c r="C15" s="14"/>
      <c r="D15" s="14"/>
      <c r="E15" s="14"/>
      <c r="F15" s="16"/>
      <c r="G15" s="32">
        <f t="shared" si="2"/>
        <v>0</v>
      </c>
      <c r="H15" s="17" t="str">
        <f t="shared" si="3"/>
        <v/>
      </c>
      <c r="I15" s="14" t="str">
        <f>+IFERROR(IF(H15="","",VLOOKUP(H15,'beauftragte Ressourcen'!$A$3:$H$100,3,)),"")</f>
        <v/>
      </c>
      <c r="J15" s="18" t="str">
        <f>+IFERROR(IF(H15="","",VLOOKUP(H15,'beauftragte Ressourcen'!$A$3:$H$100,8,)),"")</f>
        <v/>
      </c>
      <c r="K15" s="19">
        <f t="shared" si="0"/>
        <v>0</v>
      </c>
      <c r="L15" s="20" t="str">
        <f>+IFERROR(IF(H15="","",VLOOKUP(H15,'beauftragte Ressourcen'!$A$3:$H$100,5,)),"")</f>
        <v/>
      </c>
      <c r="M15" s="21" t="str">
        <f t="shared" si="1"/>
        <v/>
      </c>
    </row>
    <row r="16" spans="1:13" x14ac:dyDescent="0.3">
      <c r="A16" s="14"/>
      <c r="B16" s="15"/>
      <c r="C16" s="14"/>
      <c r="D16" s="14"/>
      <c r="E16" s="14"/>
      <c r="F16" s="16"/>
      <c r="G16" s="32">
        <f t="shared" si="2"/>
        <v>0</v>
      </c>
      <c r="H16" s="17" t="str">
        <f t="shared" si="3"/>
        <v/>
      </c>
      <c r="I16" s="14" t="str">
        <f>+IFERROR(IF(H16="","",VLOOKUP(H16,'beauftragte Ressourcen'!$A$3:$H$100,3,)),"")</f>
        <v/>
      </c>
      <c r="J16" s="18" t="str">
        <f>+IFERROR(IF(H16="","",VLOOKUP(H16,'beauftragte Ressourcen'!$A$3:$H$100,8,)),"")</f>
        <v/>
      </c>
      <c r="K16" s="19">
        <f t="shared" si="0"/>
        <v>0</v>
      </c>
      <c r="L16" s="20" t="str">
        <f>+IFERROR(IF(H16="","",VLOOKUP(H16,'beauftragte Ressourcen'!$A$3:$H$100,5,)),"")</f>
        <v/>
      </c>
      <c r="M16" s="21" t="str">
        <f t="shared" si="1"/>
        <v/>
      </c>
    </row>
    <row r="17" spans="1:13" x14ac:dyDescent="0.3">
      <c r="A17" s="14"/>
      <c r="B17" s="15"/>
      <c r="C17" s="14"/>
      <c r="D17" s="14"/>
      <c r="E17" s="14"/>
      <c r="F17" s="16"/>
      <c r="G17" s="32">
        <f t="shared" si="2"/>
        <v>0</v>
      </c>
      <c r="H17" s="17" t="str">
        <f t="shared" si="3"/>
        <v/>
      </c>
      <c r="I17" s="14" t="str">
        <f>+IFERROR(IF(H17="","",VLOOKUP(H17,'beauftragte Ressourcen'!$A$3:$H$100,3,)),"")</f>
        <v/>
      </c>
      <c r="J17" s="18" t="str">
        <f>+IFERROR(IF(H17="","",VLOOKUP(H17,'beauftragte Ressourcen'!$A$3:$H$100,8,)),"")</f>
        <v/>
      </c>
      <c r="K17" s="19">
        <f t="shared" si="0"/>
        <v>0</v>
      </c>
      <c r="L17" s="20" t="str">
        <f>+IFERROR(IF(H17="","",VLOOKUP(H17,'beauftragte Ressourcen'!$A$3:$H$100,5,)),"")</f>
        <v/>
      </c>
      <c r="M17" s="21" t="str">
        <f t="shared" si="1"/>
        <v/>
      </c>
    </row>
    <row r="18" spans="1:13" x14ac:dyDescent="0.3">
      <c r="A18" s="14"/>
      <c r="B18" s="15"/>
      <c r="C18" s="14"/>
      <c r="D18" s="14"/>
      <c r="E18" s="14"/>
      <c r="F18" s="16"/>
      <c r="G18" s="32">
        <f t="shared" si="2"/>
        <v>0</v>
      </c>
      <c r="H18" s="17" t="str">
        <f t="shared" si="3"/>
        <v/>
      </c>
      <c r="I18" s="14" t="str">
        <f>+IFERROR(IF(H18="","",VLOOKUP(H18,'beauftragte Ressourcen'!$A$3:$H$100,3,)),"")</f>
        <v/>
      </c>
      <c r="J18" s="18" t="str">
        <f>+IFERROR(IF(H18="","",VLOOKUP(H18,'beauftragte Ressourcen'!$A$3:$H$100,8,)),"")</f>
        <v/>
      </c>
      <c r="K18" s="19">
        <f t="shared" si="0"/>
        <v>0</v>
      </c>
      <c r="L18" s="20" t="str">
        <f>+IFERROR(IF(H18="","",VLOOKUP(H18,'beauftragte Ressourcen'!$A$3:$H$100,5,)),"")</f>
        <v/>
      </c>
      <c r="M18" s="21" t="str">
        <f t="shared" si="1"/>
        <v/>
      </c>
    </row>
    <row r="19" spans="1:13" x14ac:dyDescent="0.3">
      <c r="A19" s="14"/>
      <c r="B19" s="15"/>
      <c r="C19" s="14"/>
      <c r="D19" s="14"/>
      <c r="E19" s="14"/>
      <c r="F19" s="16"/>
      <c r="G19" s="32">
        <f t="shared" si="2"/>
        <v>0</v>
      </c>
      <c r="H19" s="17" t="str">
        <f t="shared" si="3"/>
        <v/>
      </c>
      <c r="I19" s="14" t="str">
        <f>+IFERROR(IF(H19="","",VLOOKUP(H19,'beauftragte Ressourcen'!$A$3:$H$100,3,)),"")</f>
        <v/>
      </c>
      <c r="J19" s="18" t="str">
        <f>+IFERROR(IF(H19="","",VLOOKUP(H19,'beauftragte Ressourcen'!$A$3:$H$100,8,)),"")</f>
        <v/>
      </c>
      <c r="K19" s="19">
        <f t="shared" si="0"/>
        <v>0</v>
      </c>
      <c r="L19" s="20" t="str">
        <f>+IFERROR(IF(H19="","",VLOOKUP(H19,'beauftragte Ressourcen'!$A$3:$H$100,5,)),"")</f>
        <v/>
      </c>
      <c r="M19" s="21" t="str">
        <f t="shared" si="1"/>
        <v/>
      </c>
    </row>
    <row r="20" spans="1:13" x14ac:dyDescent="0.3">
      <c r="A20" s="14"/>
      <c r="B20" s="15"/>
      <c r="C20" s="14"/>
      <c r="D20" s="14"/>
      <c r="E20" s="14"/>
      <c r="F20" s="16"/>
      <c r="G20" s="32">
        <f t="shared" si="2"/>
        <v>0</v>
      </c>
      <c r="H20" s="17" t="str">
        <f t="shared" si="3"/>
        <v/>
      </c>
      <c r="I20" s="14" t="str">
        <f>+IFERROR(IF(H20="","",VLOOKUP(H20,'beauftragte Ressourcen'!$A$3:$H$100,3,)),"")</f>
        <v/>
      </c>
      <c r="J20" s="18" t="str">
        <f>+IFERROR(IF(H20="","",VLOOKUP(H20,'beauftragte Ressourcen'!$A$3:$H$100,8,)),"")</f>
        <v/>
      </c>
      <c r="K20" s="19">
        <f t="shared" si="0"/>
        <v>0</v>
      </c>
      <c r="L20" s="20" t="str">
        <f>+IFERROR(IF(H20="","",VLOOKUP(H20,'beauftragte Ressourcen'!$A$3:$H$100,5,)),"")</f>
        <v/>
      </c>
      <c r="M20" s="21" t="str">
        <f t="shared" si="1"/>
        <v/>
      </c>
    </row>
    <row r="21" spans="1:13" x14ac:dyDescent="0.3">
      <c r="A21" s="14"/>
      <c r="B21" s="15"/>
      <c r="C21" s="14"/>
      <c r="D21" s="14"/>
      <c r="E21" s="14"/>
      <c r="F21" s="16"/>
      <c r="G21" s="32">
        <f t="shared" si="2"/>
        <v>0</v>
      </c>
      <c r="H21" s="17" t="str">
        <f t="shared" si="3"/>
        <v/>
      </c>
      <c r="I21" s="14" t="str">
        <f>+IFERROR(IF(H21="","",VLOOKUP(H21,'beauftragte Ressourcen'!$A$3:$H$100,3,)),"")</f>
        <v/>
      </c>
      <c r="J21" s="18" t="str">
        <f>+IFERROR(IF(H21="","",VLOOKUP(H21,'beauftragte Ressourcen'!$A$3:$H$100,8,)),"")</f>
        <v/>
      </c>
      <c r="K21" s="19">
        <f t="shared" si="0"/>
        <v>0</v>
      </c>
      <c r="L21" s="20" t="str">
        <f>+IFERROR(IF(H21="","",VLOOKUP(H21,'beauftragte Ressourcen'!$A$3:$H$100,5,)),"")</f>
        <v/>
      </c>
      <c r="M21" s="21" t="str">
        <f t="shared" si="1"/>
        <v/>
      </c>
    </row>
    <row r="22" spans="1:13" x14ac:dyDescent="0.3">
      <c r="A22" s="14"/>
      <c r="B22" s="15"/>
      <c r="C22" s="14"/>
      <c r="D22" s="14"/>
      <c r="E22" s="14"/>
      <c r="F22" s="16"/>
      <c r="G22" s="32">
        <f t="shared" si="2"/>
        <v>0</v>
      </c>
      <c r="H22" s="17" t="str">
        <f t="shared" si="3"/>
        <v/>
      </c>
      <c r="I22" s="14" t="str">
        <f>+IFERROR(IF(H22="","",VLOOKUP(H22,'beauftragte Ressourcen'!$A$3:$H$100,3,)),"")</f>
        <v/>
      </c>
      <c r="J22" s="18" t="str">
        <f>+IFERROR(IF(H22="","",VLOOKUP(H22,'beauftragte Ressourcen'!$A$3:$H$100,8,)),"")</f>
        <v/>
      </c>
      <c r="K22" s="19">
        <f t="shared" si="0"/>
        <v>0</v>
      </c>
      <c r="L22" s="20" t="str">
        <f>+IFERROR(IF(H22="","",VLOOKUP(H22,'beauftragte Ressourcen'!$A$3:$H$100,5,)),"")</f>
        <v/>
      </c>
      <c r="M22" s="21" t="str">
        <f t="shared" si="1"/>
        <v/>
      </c>
    </row>
    <row r="23" spans="1:13" x14ac:dyDescent="0.3">
      <c r="A23" s="14"/>
      <c r="B23" s="15"/>
      <c r="C23" s="14"/>
      <c r="D23" s="14"/>
      <c r="E23" s="14"/>
      <c r="F23" s="16"/>
      <c r="G23" s="32">
        <f t="shared" si="2"/>
        <v>0</v>
      </c>
      <c r="H23" s="17" t="str">
        <f t="shared" si="3"/>
        <v/>
      </c>
      <c r="I23" s="14" t="str">
        <f>+IFERROR(IF(H23="","",VLOOKUP(H23,'beauftragte Ressourcen'!$A$3:$H$100,3,)),"")</f>
        <v/>
      </c>
      <c r="J23" s="18" t="str">
        <f>+IFERROR(IF(H23="","",VLOOKUP(H23,'beauftragte Ressourcen'!$A$3:$H$100,8,)),"")</f>
        <v/>
      </c>
      <c r="K23" s="19">
        <f t="shared" si="0"/>
        <v>0</v>
      </c>
      <c r="L23" s="20" t="str">
        <f>+IFERROR(IF(H23="","",VLOOKUP(H23,'beauftragte Ressourcen'!$A$3:$H$100,5,)),"")</f>
        <v/>
      </c>
      <c r="M23" s="21" t="str">
        <f t="shared" si="1"/>
        <v/>
      </c>
    </row>
    <row r="24" spans="1:13" x14ac:dyDescent="0.3">
      <c r="A24" s="14"/>
      <c r="B24" s="15"/>
      <c r="C24" s="14"/>
      <c r="D24" s="14"/>
      <c r="E24" s="14"/>
      <c r="F24" s="16"/>
      <c r="G24" s="32">
        <f t="shared" si="2"/>
        <v>0</v>
      </c>
      <c r="H24" s="17" t="str">
        <f t="shared" si="3"/>
        <v/>
      </c>
      <c r="I24" s="14" t="str">
        <f>+IFERROR(IF(H24="","",VLOOKUP(H24,'beauftragte Ressourcen'!$A$3:$H$100,3,)),"")</f>
        <v/>
      </c>
      <c r="J24" s="18" t="str">
        <f>+IFERROR(IF(H24="","",VLOOKUP(H24,'beauftragte Ressourcen'!$A$3:$H$100,8,)),"")</f>
        <v/>
      </c>
      <c r="K24" s="19">
        <f t="shared" si="0"/>
        <v>0</v>
      </c>
      <c r="L24" s="20" t="str">
        <f>+IFERROR(IF(H24="","",VLOOKUP(H24,'beauftragte Ressourcen'!$A$3:$H$100,5,)),"")</f>
        <v/>
      </c>
      <c r="M24" s="21" t="str">
        <f t="shared" si="1"/>
        <v/>
      </c>
    </row>
    <row r="25" spans="1:13" x14ac:dyDescent="0.3">
      <c r="A25" s="14"/>
      <c r="B25" s="15"/>
      <c r="C25" s="14"/>
      <c r="D25" s="14"/>
      <c r="E25" s="14"/>
      <c r="F25" s="16"/>
      <c r="G25" s="32">
        <f t="shared" si="2"/>
        <v>0</v>
      </c>
      <c r="H25" s="17" t="str">
        <f t="shared" si="3"/>
        <v/>
      </c>
      <c r="I25" s="14" t="str">
        <f>+IFERROR(IF(H25="","",VLOOKUP(H25,'beauftragte Ressourcen'!$A$3:$H$100,3,)),"")</f>
        <v/>
      </c>
      <c r="J25" s="18" t="str">
        <f>+IFERROR(IF(H25="","",VLOOKUP(H25,'beauftragte Ressourcen'!$A$3:$H$100,8,)),"")</f>
        <v/>
      </c>
      <c r="K25" s="19">
        <f t="shared" si="0"/>
        <v>0</v>
      </c>
      <c r="L25" s="20" t="str">
        <f>+IFERROR(IF(H25="","",VLOOKUP(H25,'beauftragte Ressourcen'!$A$3:$H$100,5,)),"")</f>
        <v/>
      </c>
      <c r="M25" s="21" t="str">
        <f t="shared" si="1"/>
        <v/>
      </c>
    </row>
    <row r="26" spans="1:13" x14ac:dyDescent="0.3">
      <c r="A26" s="14"/>
      <c r="B26" s="15"/>
      <c r="C26" s="14"/>
      <c r="D26" s="14"/>
      <c r="E26" s="14"/>
      <c r="F26" s="16"/>
      <c r="G26" s="32">
        <f t="shared" si="2"/>
        <v>0</v>
      </c>
      <c r="H26" s="17" t="str">
        <f t="shared" si="3"/>
        <v/>
      </c>
      <c r="I26" s="14" t="str">
        <f>+IFERROR(IF(H26="","",VLOOKUP(H26,'beauftragte Ressourcen'!$A$3:$H$100,3,)),"")</f>
        <v/>
      </c>
      <c r="J26" s="18" t="str">
        <f>+IFERROR(IF(H26="","",VLOOKUP(H26,'beauftragte Ressourcen'!$A$3:$H$100,8,)),"")</f>
        <v/>
      </c>
      <c r="K26" s="19">
        <f t="shared" si="0"/>
        <v>0</v>
      </c>
      <c r="L26" s="20" t="str">
        <f>+IFERROR(IF(H26="","",VLOOKUP(H26,'beauftragte Ressourcen'!$A$3:$H$100,5,)),"")</f>
        <v/>
      </c>
      <c r="M26" s="21" t="str">
        <f t="shared" si="1"/>
        <v/>
      </c>
    </row>
    <row r="27" spans="1:13" x14ac:dyDescent="0.3">
      <c r="A27" s="14"/>
      <c r="B27" s="15"/>
      <c r="C27" s="14"/>
      <c r="D27" s="14"/>
      <c r="E27" s="14"/>
      <c r="F27" s="16"/>
      <c r="G27" s="32">
        <f t="shared" si="2"/>
        <v>0</v>
      </c>
      <c r="H27" s="17" t="str">
        <f t="shared" si="3"/>
        <v/>
      </c>
      <c r="I27" s="14" t="str">
        <f>+IFERROR(IF(H27="","",VLOOKUP(H27,'beauftragte Ressourcen'!$A$3:$H$100,3,)),"")</f>
        <v/>
      </c>
      <c r="J27" s="18" t="str">
        <f>+IFERROR(IF(H27="","",VLOOKUP(H27,'beauftragte Ressourcen'!$A$3:$H$100,8,)),"")</f>
        <v/>
      </c>
      <c r="K27" s="19">
        <f t="shared" si="0"/>
        <v>0</v>
      </c>
      <c r="L27" s="20" t="str">
        <f>+IFERROR(IF(H27="","",VLOOKUP(H27,'beauftragte Ressourcen'!$A$3:$H$100,5,)),"")</f>
        <v/>
      </c>
      <c r="M27" s="21" t="str">
        <f t="shared" si="1"/>
        <v/>
      </c>
    </row>
    <row r="28" spans="1:13" x14ac:dyDescent="0.3">
      <c r="A28" s="14"/>
      <c r="B28" s="15"/>
      <c r="C28" s="14"/>
      <c r="D28" s="14"/>
      <c r="E28" s="14"/>
      <c r="F28" s="16"/>
      <c r="G28" s="32">
        <f t="shared" si="2"/>
        <v>0</v>
      </c>
      <c r="H28" s="17" t="str">
        <f t="shared" si="3"/>
        <v/>
      </c>
      <c r="I28" s="14" t="str">
        <f>+IFERROR(IF(H28="","",VLOOKUP(H28,'beauftragte Ressourcen'!$A$3:$H$100,3,)),"")</f>
        <v/>
      </c>
      <c r="J28" s="18" t="str">
        <f>+IFERROR(IF(H28="","",VLOOKUP(H28,'beauftragte Ressourcen'!$A$3:$H$100,8,)),"")</f>
        <v/>
      </c>
      <c r="K28" s="19">
        <f t="shared" si="0"/>
        <v>0</v>
      </c>
      <c r="L28" s="20" t="str">
        <f>+IFERROR(IF(H28="","",VLOOKUP(H28,'beauftragte Ressourcen'!$A$3:$H$100,5,)),"")</f>
        <v/>
      </c>
      <c r="M28" s="21" t="str">
        <f t="shared" si="1"/>
        <v/>
      </c>
    </row>
    <row r="29" spans="1:13" x14ac:dyDescent="0.3">
      <c r="A29" s="14"/>
      <c r="B29" s="15"/>
      <c r="C29" s="14"/>
      <c r="D29" s="14"/>
      <c r="E29" s="14"/>
      <c r="F29" s="16"/>
      <c r="G29" s="32">
        <f t="shared" si="2"/>
        <v>0</v>
      </c>
      <c r="H29" s="17" t="str">
        <f t="shared" si="3"/>
        <v/>
      </c>
      <c r="I29" s="14" t="str">
        <f>+IFERROR(IF(H29="","",VLOOKUP(H29,'beauftragte Ressourcen'!$A$3:$H$100,3,)),"")</f>
        <v/>
      </c>
      <c r="J29" s="18" t="str">
        <f>+IFERROR(IF(H29="","",VLOOKUP(H29,'beauftragte Ressourcen'!$A$3:$H$100,8,)),"")</f>
        <v/>
      </c>
      <c r="K29" s="19">
        <f t="shared" si="0"/>
        <v>0</v>
      </c>
      <c r="L29" s="20" t="str">
        <f>+IFERROR(IF(H29="","",VLOOKUP(H29,'beauftragte Ressourcen'!$A$3:$H$100,5,)),"")</f>
        <v/>
      </c>
      <c r="M29" s="21" t="str">
        <f t="shared" si="1"/>
        <v/>
      </c>
    </row>
    <row r="30" spans="1:13" x14ac:dyDescent="0.3">
      <c r="A30" s="14"/>
      <c r="B30" s="15"/>
      <c r="C30" s="14"/>
      <c r="D30" s="14"/>
      <c r="E30" s="14"/>
      <c r="F30" s="16"/>
      <c r="G30" s="32">
        <f t="shared" si="2"/>
        <v>0</v>
      </c>
      <c r="H30" s="17" t="str">
        <f t="shared" si="3"/>
        <v/>
      </c>
      <c r="I30" s="14" t="str">
        <f>+IFERROR(IF(H30="","",VLOOKUP(H30,'beauftragte Ressourcen'!$A$3:$H$100,3,)),"")</f>
        <v/>
      </c>
      <c r="J30" s="18" t="str">
        <f>+IFERROR(IF(H30="","",VLOOKUP(H30,'beauftragte Ressourcen'!$A$3:$H$100,8,)),"")</f>
        <v/>
      </c>
      <c r="K30" s="19">
        <f t="shared" si="0"/>
        <v>0</v>
      </c>
      <c r="L30" s="20" t="str">
        <f>+IFERROR(IF(H30="","",VLOOKUP(H30,'beauftragte Ressourcen'!$A$3:$H$100,5,)),"")</f>
        <v/>
      </c>
      <c r="M30" s="21" t="str">
        <f t="shared" si="1"/>
        <v/>
      </c>
    </row>
    <row r="31" spans="1:13" x14ac:dyDescent="0.3">
      <c r="A31" s="14"/>
      <c r="B31" s="15"/>
      <c r="C31" s="14"/>
      <c r="D31" s="14"/>
      <c r="E31" s="14"/>
      <c r="F31" s="16"/>
      <c r="G31" s="32">
        <f t="shared" si="2"/>
        <v>0</v>
      </c>
      <c r="H31" s="17" t="str">
        <f t="shared" si="3"/>
        <v/>
      </c>
      <c r="I31" s="14" t="str">
        <f>+IFERROR(IF(H31="","",VLOOKUP(H31,'beauftragte Ressourcen'!$A$3:$H$100,3,)),"")</f>
        <v/>
      </c>
      <c r="J31" s="18" t="str">
        <f>+IFERROR(IF(H31="","",VLOOKUP(H31,'beauftragte Ressourcen'!$A$3:$H$100,8,)),"")</f>
        <v/>
      </c>
      <c r="K31" s="19">
        <f t="shared" si="0"/>
        <v>0</v>
      </c>
      <c r="L31" s="20" t="str">
        <f>+IFERROR(IF(H31="","",VLOOKUP(H31,'beauftragte Ressourcen'!$A$3:$H$100,5,)),"")</f>
        <v/>
      </c>
      <c r="M31" s="21" t="str">
        <f t="shared" si="1"/>
        <v/>
      </c>
    </row>
    <row r="32" spans="1:13" x14ac:dyDescent="0.3">
      <c r="G32" s="22"/>
      <c r="K32" s="2"/>
    </row>
  </sheetData>
  <mergeCells count="2">
    <mergeCell ref="A3:D3"/>
    <mergeCell ref="E3:F3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Datengrundlage!$F$3:$F$8</xm:f>
          </x14:formula1>
          <xm:sqref>A5:A31</xm:sqref>
        </x14:dataValidation>
        <x14:dataValidation type="list" allowBlank="1" showInputMessage="1" showErrorMessage="1">
          <x14:formula1>
            <xm:f>Datengrundlage!$B$3:$B$29</xm:f>
          </x14:formula1>
          <xm:sqref>D5:D31</xm:sqref>
        </x14:dataValidation>
        <x14:dataValidation type="list" allowBlank="1" showInputMessage="1" showErrorMessage="1">
          <x14:formula1>
            <xm:f>'beauftragte Ressourcen'!$B$4:$B$30</xm:f>
          </x14:formula1>
          <xm:sqref>E5:E31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2:J24"/>
  <sheetViews>
    <sheetView tabSelected="1" workbookViewId="0">
      <selection activeCell="B15" sqref="B15"/>
    </sheetView>
  </sheetViews>
  <sheetFormatPr baseColWidth="10" defaultColWidth="10.77734375" defaultRowHeight="13.8" x14ac:dyDescent="0.25"/>
  <cols>
    <col min="1" max="1" width="10.77734375" style="2"/>
    <col min="2" max="2" width="30.21875" style="2" customWidth="1"/>
    <col min="3" max="5" width="10.77734375" style="2"/>
    <col min="6" max="6" width="15.77734375" style="2" bestFit="1" customWidth="1"/>
    <col min="7" max="7" width="10.77734375" style="2"/>
    <col min="8" max="8" width="17.21875" style="2" bestFit="1" customWidth="1"/>
    <col min="9" max="9" width="10.77734375" style="2"/>
    <col min="10" max="10" width="21.44140625" style="2" bestFit="1" customWidth="1"/>
    <col min="11" max="16384" width="10.77734375" style="2"/>
  </cols>
  <sheetData>
    <row r="2" spans="1:10" ht="17.399999999999999" x14ac:dyDescent="0.3">
      <c r="B2" s="1" t="s">
        <v>0</v>
      </c>
      <c r="D2" s="1" t="s">
        <v>25</v>
      </c>
      <c r="F2" s="1" t="s">
        <v>26</v>
      </c>
      <c r="H2" s="1" t="s">
        <v>24</v>
      </c>
      <c r="J2" s="1" t="s">
        <v>28</v>
      </c>
    </row>
    <row r="3" spans="1:10" ht="15" x14ac:dyDescent="0.25">
      <c r="A3" s="53"/>
      <c r="B3" s="53" t="s">
        <v>16</v>
      </c>
      <c r="C3" s="53"/>
      <c r="D3" s="53" t="s">
        <v>18</v>
      </c>
      <c r="E3" s="53"/>
      <c r="F3" s="53" t="s">
        <v>21</v>
      </c>
      <c r="G3" s="53"/>
      <c r="H3" s="70">
        <v>1</v>
      </c>
      <c r="I3" s="53"/>
      <c r="J3" s="53" t="s">
        <v>29</v>
      </c>
    </row>
    <row r="4" spans="1:10" ht="15" x14ac:dyDescent="0.25">
      <c r="A4" s="53"/>
      <c r="B4" s="53" t="s">
        <v>2</v>
      </c>
      <c r="C4" s="53"/>
      <c r="D4" s="53" t="s">
        <v>19</v>
      </c>
      <c r="E4" s="53"/>
      <c r="F4" s="53" t="s">
        <v>22</v>
      </c>
      <c r="G4" s="53"/>
      <c r="H4" s="70">
        <v>0.9</v>
      </c>
      <c r="I4" s="53"/>
      <c r="J4" s="53" t="s">
        <v>30</v>
      </c>
    </row>
    <row r="5" spans="1:10" ht="15" x14ac:dyDescent="0.25">
      <c r="A5" s="53"/>
      <c r="B5" s="53" t="s">
        <v>3</v>
      </c>
      <c r="C5" s="53"/>
      <c r="D5" s="53"/>
      <c r="E5" s="53"/>
      <c r="F5" s="53" t="s">
        <v>23</v>
      </c>
      <c r="G5" s="53"/>
      <c r="H5" s="70">
        <v>0.8</v>
      </c>
      <c r="I5" s="53"/>
      <c r="J5" s="53"/>
    </row>
    <row r="6" spans="1:10" ht="15" x14ac:dyDescent="0.25">
      <c r="A6" s="53"/>
      <c r="B6" s="53" t="s">
        <v>1</v>
      </c>
      <c r="C6" s="53"/>
      <c r="D6" s="53"/>
      <c r="E6" s="53"/>
      <c r="F6" s="53" t="s">
        <v>27</v>
      </c>
      <c r="G6" s="53"/>
      <c r="H6" s="70">
        <v>0.7</v>
      </c>
      <c r="I6" s="53"/>
      <c r="J6" s="53"/>
    </row>
    <row r="7" spans="1:10" ht="15" x14ac:dyDescent="0.25">
      <c r="A7" s="53"/>
      <c r="B7" s="53" t="s">
        <v>106</v>
      </c>
      <c r="C7" s="53"/>
      <c r="D7" s="53"/>
      <c r="E7" s="53"/>
      <c r="F7" s="53"/>
      <c r="G7" s="53"/>
      <c r="H7" s="70">
        <v>0.6</v>
      </c>
      <c r="I7" s="53"/>
      <c r="J7" s="53"/>
    </row>
    <row r="8" spans="1:10" ht="15" x14ac:dyDescent="0.25">
      <c r="A8" s="53"/>
      <c r="B8" s="53" t="s">
        <v>107</v>
      </c>
      <c r="C8" s="53"/>
      <c r="D8" s="53"/>
      <c r="E8" s="53"/>
      <c r="F8" s="53"/>
      <c r="G8" s="53"/>
      <c r="H8" s="70">
        <v>0.5</v>
      </c>
      <c r="I8" s="53"/>
      <c r="J8" s="53"/>
    </row>
    <row r="9" spans="1:10" ht="15" x14ac:dyDescent="0.25">
      <c r="A9" s="53"/>
      <c r="B9" s="53" t="s">
        <v>108</v>
      </c>
      <c r="C9" s="53"/>
      <c r="D9" s="53"/>
      <c r="E9" s="53"/>
      <c r="F9" s="53"/>
      <c r="G9" s="53"/>
      <c r="H9" s="70">
        <v>0.4</v>
      </c>
      <c r="I9" s="53"/>
      <c r="J9" s="53"/>
    </row>
    <row r="10" spans="1:10" ht="15" x14ac:dyDescent="0.25">
      <c r="A10" s="53"/>
      <c r="B10" s="53" t="s">
        <v>109</v>
      </c>
      <c r="C10" s="53"/>
      <c r="D10" s="53"/>
      <c r="E10" s="53"/>
      <c r="F10" s="53"/>
      <c r="G10" s="53"/>
      <c r="H10" s="70">
        <v>0.3</v>
      </c>
      <c r="I10" s="53"/>
      <c r="J10" s="53"/>
    </row>
    <row r="11" spans="1:10" ht="15" x14ac:dyDescent="0.25">
      <c r="A11" s="53"/>
      <c r="B11" s="53" t="s">
        <v>110</v>
      </c>
      <c r="C11" s="53"/>
      <c r="D11" s="53"/>
      <c r="E11" s="53"/>
      <c r="F11" s="53"/>
      <c r="G11" s="53"/>
      <c r="H11" s="70">
        <v>0.2</v>
      </c>
      <c r="I11" s="53"/>
      <c r="J11" s="53"/>
    </row>
    <row r="12" spans="1:10" ht="15" x14ac:dyDescent="0.25">
      <c r="A12" s="53"/>
      <c r="B12" s="53" t="s">
        <v>111</v>
      </c>
      <c r="C12" s="53"/>
      <c r="D12" s="53"/>
      <c r="E12" s="53"/>
      <c r="F12" s="53"/>
      <c r="G12" s="53"/>
      <c r="H12" s="70">
        <v>0.1</v>
      </c>
      <c r="I12" s="53"/>
      <c r="J12" s="53"/>
    </row>
    <row r="13" spans="1:10" ht="15" x14ac:dyDescent="0.25">
      <c r="A13" s="53"/>
      <c r="B13" s="53" t="s">
        <v>112</v>
      </c>
      <c r="C13" s="53"/>
      <c r="D13" s="53"/>
      <c r="E13" s="53"/>
      <c r="F13" s="53"/>
      <c r="G13" s="53"/>
      <c r="H13" s="53"/>
      <c r="I13" s="53"/>
      <c r="J13" s="53"/>
    </row>
    <row r="14" spans="1:10" ht="15" x14ac:dyDescent="0.25">
      <c r="A14" s="53"/>
      <c r="B14" s="53" t="s">
        <v>113</v>
      </c>
      <c r="C14" s="53"/>
      <c r="D14" s="53"/>
      <c r="E14" s="53"/>
      <c r="F14" s="53"/>
      <c r="G14" s="53"/>
      <c r="H14" s="53"/>
      <c r="I14" s="53"/>
      <c r="J14" s="53"/>
    </row>
    <row r="15" spans="1:10" ht="15" x14ac:dyDescent="0.25">
      <c r="A15" s="53"/>
      <c r="B15" s="53" t="s">
        <v>114</v>
      </c>
      <c r="C15" s="53"/>
      <c r="D15" s="53"/>
      <c r="E15" s="53"/>
      <c r="F15" s="53"/>
      <c r="G15" s="53"/>
      <c r="H15" s="53"/>
      <c r="I15" s="53"/>
      <c r="J15" s="53"/>
    </row>
    <row r="16" spans="1:10" ht="15" x14ac:dyDescent="0.25">
      <c r="A16" s="53"/>
      <c r="B16" s="53" t="s">
        <v>4</v>
      </c>
      <c r="C16" s="53"/>
      <c r="D16" s="53"/>
      <c r="E16" s="53"/>
      <c r="F16" s="53"/>
      <c r="G16" s="53"/>
      <c r="H16" s="53"/>
      <c r="I16" s="53"/>
      <c r="J16" s="53"/>
    </row>
    <row r="17" spans="1:10" ht="15" x14ac:dyDescent="0.25">
      <c r="A17" s="53"/>
      <c r="B17" s="53" t="s">
        <v>5</v>
      </c>
      <c r="C17" s="53"/>
      <c r="D17" s="53"/>
      <c r="E17" s="53"/>
      <c r="F17" s="53"/>
      <c r="G17" s="53"/>
      <c r="H17" s="53"/>
      <c r="I17" s="53"/>
      <c r="J17" s="53"/>
    </row>
    <row r="18" spans="1:10" ht="15" x14ac:dyDescent="0.25">
      <c r="A18" s="53"/>
      <c r="B18" s="53" t="s">
        <v>6</v>
      </c>
      <c r="C18" s="53"/>
      <c r="D18" s="53"/>
      <c r="E18" s="53"/>
      <c r="F18" s="53"/>
      <c r="G18" s="53"/>
      <c r="H18" s="53"/>
      <c r="I18" s="53"/>
      <c r="J18" s="53"/>
    </row>
    <row r="19" spans="1:10" ht="15" x14ac:dyDescent="0.25">
      <c r="A19" s="53"/>
      <c r="B19" s="53" t="s">
        <v>7</v>
      </c>
      <c r="C19" s="53"/>
      <c r="D19" s="53"/>
      <c r="E19" s="53"/>
      <c r="F19" s="53"/>
      <c r="G19" s="53"/>
      <c r="H19" s="53"/>
      <c r="I19" s="53"/>
      <c r="J19" s="53"/>
    </row>
    <row r="20" spans="1:10" ht="15" x14ac:dyDescent="0.25">
      <c r="A20" s="53"/>
      <c r="B20" s="53" t="s">
        <v>8</v>
      </c>
      <c r="C20" s="53"/>
      <c r="D20" s="53"/>
      <c r="E20" s="53"/>
      <c r="F20" s="53"/>
      <c r="G20" s="53"/>
      <c r="H20" s="53"/>
      <c r="I20" s="53"/>
      <c r="J20" s="53"/>
    </row>
    <row r="21" spans="1:10" ht="15" x14ac:dyDescent="0.25">
      <c r="A21" s="53"/>
      <c r="B21" s="53" t="s">
        <v>9</v>
      </c>
      <c r="C21" s="53"/>
      <c r="D21" s="53"/>
      <c r="E21" s="53"/>
      <c r="F21" s="53"/>
      <c r="G21" s="53"/>
      <c r="H21" s="53"/>
      <c r="I21" s="53"/>
      <c r="J21" s="53"/>
    </row>
    <row r="22" spans="1:10" ht="15" x14ac:dyDescent="0.25">
      <c r="A22" s="53"/>
      <c r="B22" s="53" t="s">
        <v>10</v>
      </c>
      <c r="C22" s="53"/>
      <c r="D22" s="53"/>
      <c r="E22" s="53"/>
      <c r="F22" s="53"/>
      <c r="G22" s="53"/>
      <c r="H22" s="53"/>
      <c r="I22" s="53"/>
      <c r="J22" s="53"/>
    </row>
    <row r="23" spans="1:10" ht="15" x14ac:dyDescent="0.25">
      <c r="A23" s="53"/>
      <c r="B23" s="53" t="s">
        <v>11</v>
      </c>
      <c r="C23" s="53"/>
      <c r="D23" s="53"/>
      <c r="E23" s="53"/>
      <c r="F23" s="53"/>
      <c r="G23" s="53"/>
      <c r="H23" s="53"/>
      <c r="I23" s="53"/>
      <c r="J23" s="53"/>
    </row>
    <row r="24" spans="1:10" ht="15" x14ac:dyDescent="0.25">
      <c r="A24" s="53"/>
      <c r="B24" s="53" t="s">
        <v>12</v>
      </c>
      <c r="C24" s="53"/>
      <c r="D24" s="53"/>
      <c r="E24" s="53"/>
      <c r="F24" s="53"/>
      <c r="G24" s="53"/>
      <c r="H24" s="53"/>
      <c r="I24" s="53"/>
      <c r="J24" s="53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25D06B09E34748B61CC2B82E43CFF2" ma:contentTypeVersion="2" ma:contentTypeDescription="Ein neues Dokument erstellen." ma:contentTypeScope="" ma:versionID="47cca70c8b6e58495d0aaebd17e124b4">
  <xsd:schema xmlns:xsd="http://www.w3.org/2001/XMLSchema" xmlns:xs="http://www.w3.org/2001/XMLSchema" xmlns:p="http://schemas.microsoft.com/office/2006/metadata/properties" xmlns:ns2="135a2608-5b61-4d7b-b0dc-a6ac7e99c0bb" xmlns:ns3="decbbb38-6de5-4980-8227-bf12d2e20285" targetNamespace="http://schemas.microsoft.com/office/2006/metadata/properties" ma:root="true" ma:fieldsID="c667c048020472008fb600133590cb3a" ns2:_="" ns3:_="">
    <xsd:import namespace="135a2608-5b61-4d7b-b0dc-a6ac7e99c0bb"/>
    <xsd:import namespace="decbbb38-6de5-4980-8227-bf12d2e202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Hinwei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a2608-5b61-4d7b-b0dc-a6ac7e99c0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bbb38-6de5-4980-8227-bf12d2e20285" elementFormDefault="qualified">
    <xsd:import namespace="http://schemas.microsoft.com/office/2006/documentManagement/types"/>
    <xsd:import namespace="http://schemas.microsoft.com/office/infopath/2007/PartnerControls"/>
    <xsd:element name="Hinweise" ma:index="9" nillable="true" ma:displayName="Hinweise" ma:internalName="Hinwei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nweise xmlns="decbbb38-6de5-4980-8227-bf12d2e202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2E5B8E-4461-4DCB-B129-25D2E14835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a2608-5b61-4d7b-b0dc-a6ac7e99c0bb"/>
    <ds:schemaRef ds:uri="decbbb38-6de5-4980-8227-bf12d2e20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2A8236-F303-4893-85E5-BA3C2B216CD6}">
  <ds:schemaRefs>
    <ds:schemaRef ds:uri="decbbb38-6de5-4980-8227-bf12d2e2028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35a2608-5b61-4d7b-b0dc-a6ac7e99c0b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13211D-303E-4C19-87C0-DF819F6369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Anleitung</vt:lpstr>
      <vt:lpstr>Dokument-Info</vt:lpstr>
      <vt:lpstr>beauftragte Ressourcen</vt:lpstr>
      <vt:lpstr>Planübersicht</vt:lpstr>
      <vt:lpstr>Datengrundlage</vt:lpstr>
      <vt:lpstr>'beauftragte Ressourcen'!Druckbereich</vt:lpstr>
      <vt:lpstr>Datengrundlage!Druckbereich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zentralesprojektmanagement@hzd.hessen.de</dc:creator>
  <cp:lastModifiedBy>Köhn, Michael (HZD)</cp:lastModifiedBy>
  <cp:lastPrinted>2022-08-11T12:03:38Z</cp:lastPrinted>
  <dcterms:created xsi:type="dcterms:W3CDTF">2021-11-17T11:44:39Z</dcterms:created>
  <dcterms:modified xsi:type="dcterms:W3CDTF">2022-10-19T11:17:44Z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0x0101004525D06B09E34748B61CC2B82E43CFF2</vt:lpwstr>
  </property>
</Properties>
</file>